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ttps://moodybibleinstitute.sharepoint.com/sites/CoCBI/Shared Documents/General/Education/Accreditation &amp; Compliance/CDS/Completed/"/>
    </mc:Choice>
  </mc:AlternateContent>
  <xr:revisionPtr revIDLastSave="116" documentId="11_030A9DAFD323AE005DC905C6EB2F47CB7015B2DB" xr6:coauthVersionLast="47" xr6:coauthVersionMax="47" xr10:uidLastSave="{3BF6CE83-DFB7-4A2E-B6C8-38FAA4F813FA}"/>
  <bookViews>
    <workbookView xWindow="-110" yWindow="-110" windowWidth="19420" windowHeight="10420" tabRatio="585"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 name="_xlnm.Print_Area" localSheetId="0">'CDS-A'!$A$1:$F$78</definedName>
    <definedName name="_xlnm.Print_Area" localSheetId="1">'CDS-B'!$A$1:$H$105</definedName>
    <definedName name="_xlnm.Print_Area" localSheetId="8">'CDS-I'!$A$1:$L$53</definedName>
    <definedName name="_xlnm.Print_Area" localSheetId="9">'CDS-J'!$A$1:$G$45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3" i="8" l="1"/>
  <c r="E114" i="8"/>
  <c r="E116" i="8"/>
  <c r="E112" i="8"/>
  <c r="D44" i="7" l="1"/>
  <c r="D29" i="7"/>
  <c r="C29" i="7"/>
  <c r="D32" i="7"/>
  <c r="D30" i="7" s="1"/>
  <c r="C32" i="7"/>
  <c r="C30" i="7" s="1"/>
  <c r="E51" i="7" s="1"/>
  <c r="D31" i="7"/>
  <c r="C31" i="7"/>
  <c r="D22" i="7"/>
  <c r="C22" i="7"/>
  <c r="F105" i="2" l="1"/>
  <c r="E84" i="2"/>
  <c r="D84" i="2"/>
  <c r="C84" i="2"/>
  <c r="F83" i="2"/>
  <c r="F82" i="2"/>
  <c r="F81" i="2"/>
  <c r="E80" i="2"/>
  <c r="D80" i="2"/>
  <c r="C80" i="2"/>
  <c r="F79" i="2"/>
  <c r="F78" i="2"/>
  <c r="F84" i="2" l="1"/>
  <c r="F80" i="2"/>
  <c r="C181" i="3"/>
  <c r="C180" i="3"/>
  <c r="K18" i="10" l="1"/>
  <c r="L7" i="10" s="1"/>
  <c r="L13" i="10" l="1"/>
  <c r="L12" i="10"/>
  <c r="L14" i="10"/>
  <c r="L11" i="10"/>
  <c r="L8" i="10"/>
  <c r="L10" i="10"/>
  <c r="L17" i="10"/>
  <c r="L9" i="10"/>
  <c r="L16" i="10"/>
  <c r="L15" i="10"/>
  <c r="L18" i="10" l="1"/>
  <c r="K52" i="9"/>
  <c r="K49" i="9"/>
  <c r="K22" i="9"/>
  <c r="K23" i="9"/>
  <c r="K24" i="9"/>
  <c r="K25" i="9"/>
  <c r="K26" i="9"/>
  <c r="K27" i="9"/>
  <c r="K28" i="9"/>
  <c r="K29" i="9"/>
  <c r="K30" i="9"/>
  <c r="K21" i="9"/>
  <c r="J37" i="9" s="1"/>
  <c r="E92" i="2" l="1"/>
  <c r="E248" i="3" l="1"/>
  <c r="E249" i="3" s="1"/>
  <c r="D205" i="3"/>
  <c r="C205" i="3"/>
  <c r="C19" i="2" l="1"/>
  <c r="D19" i="2"/>
  <c r="E19" i="2"/>
  <c r="F19" i="2"/>
  <c r="C23" i="2" l="1"/>
  <c r="D246" i="3"/>
  <c r="C214" i="3"/>
  <c r="F66" i="2" l="1"/>
  <c r="F67" i="2"/>
  <c r="F69" i="2"/>
  <c r="F70" i="2"/>
  <c r="F71" i="2"/>
  <c r="E72" i="2"/>
  <c r="D72" i="2"/>
  <c r="C72" i="2"/>
  <c r="E68" i="2"/>
  <c r="D68" i="2"/>
  <c r="C68" i="2"/>
  <c r="F92" i="2"/>
  <c r="E223" i="3"/>
  <c r="D223" i="3"/>
  <c r="C223" i="3"/>
  <c r="F12" i="2"/>
  <c r="F14" i="2" s="1"/>
  <c r="F20" i="2" s="1"/>
  <c r="E12" i="2"/>
  <c r="E14" i="2" s="1"/>
  <c r="E20" i="2" s="1"/>
  <c r="D12" i="2"/>
  <c r="D14" i="2" s="1"/>
  <c r="D20" i="2" s="1"/>
  <c r="C12" i="2"/>
  <c r="F41" i="2"/>
  <c r="E41" i="2"/>
  <c r="D41" i="2"/>
  <c r="E12" i="5"/>
  <c r="D12" i="5"/>
  <c r="C12" i="5"/>
  <c r="E57" i="8"/>
  <c r="F57" i="8"/>
  <c r="F52" i="8"/>
  <c r="E52" i="8"/>
  <c r="E45" i="10"/>
  <c r="D45" i="10"/>
  <c r="C45" i="10"/>
  <c r="C14" i="2" l="1"/>
  <c r="F68" i="2"/>
  <c r="F72" i="2"/>
  <c r="E73" i="2"/>
  <c r="C73" i="2"/>
  <c r="E85" i="2"/>
  <c r="C85" i="2"/>
  <c r="C20" i="2" l="1"/>
  <c r="G36" i="9" s="1"/>
  <c r="C22" i="2"/>
  <c r="C24" i="2" s="1"/>
  <c r="J36" i="9" s="1"/>
  <c r="F73" i="2"/>
  <c r="F8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Troy Dueck</author>
  </authors>
  <commentList>
    <comment ref="A26" authorId="0" shapeId="0" xr:uid="{00000000-0006-0000-0100-000001000000}">
      <text>
        <r>
          <rPr>
            <b/>
            <sz val="9"/>
            <color indexed="81"/>
            <rFont val="Tahoma"/>
            <family val="2"/>
          </rPr>
          <t>Troy Dueck:</t>
        </r>
        <r>
          <rPr>
            <sz val="9"/>
            <color indexed="81"/>
            <rFont val="Tahoma"/>
            <family val="2"/>
          </rPr>
          <t xml:space="preserve">
These queries didn't give the correct results…
I used the PBI report, Census - Headcount to obtain this data.</t>
        </r>
      </text>
    </comment>
    <comment ref="E41" authorId="0" shapeId="0" xr:uid="{00000000-0006-0000-0100-000002000000}">
      <text>
        <r>
          <rPr>
            <b/>
            <sz val="9"/>
            <color indexed="81"/>
            <rFont val="Tahoma"/>
            <family val="2"/>
          </rPr>
          <t>Troy Dueck:</t>
        </r>
        <r>
          <rPr>
            <sz val="9"/>
            <color indexed="81"/>
            <rFont val="Tahoma"/>
            <family val="2"/>
          </rPr>
          <t xml:space="preserve">
Doesn't match B1 queries, which return 2,155 (most likely because B1 reflects current data/end of sem and the PBI report reflects census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Troy Dueck</author>
  </authors>
  <commentList>
    <comment ref="E24" authorId="0" shapeId="0" xr:uid="{00000000-0006-0000-0200-000001000000}">
      <text>
        <r>
          <rPr>
            <b/>
            <sz val="9"/>
            <color indexed="81"/>
            <rFont val="Tahoma"/>
            <family val="2"/>
          </rPr>
          <t>Troy Dueck:</t>
        </r>
        <r>
          <rPr>
            <sz val="9"/>
            <color indexed="81"/>
            <rFont val="Tahoma"/>
            <family val="2"/>
          </rPr>
          <t xml:space="preserve">
Verified with Jacqueline</t>
        </r>
      </text>
    </comment>
    <comment ref="B28" authorId="0" shapeId="0" xr:uid="{00000000-0006-0000-0200-000002000000}">
      <text>
        <r>
          <rPr>
            <b/>
            <sz val="9"/>
            <color indexed="81"/>
            <rFont val="Tahoma"/>
            <family val="2"/>
          </rPr>
          <t>Troy Dueck:</t>
        </r>
        <r>
          <rPr>
            <sz val="9"/>
            <color indexed="81"/>
            <rFont val="Tahoma"/>
            <family val="2"/>
          </rPr>
          <t xml:space="preserve">
What is the query for these?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Troy Dueck</author>
  </authors>
  <commentList>
    <comment ref="A20" authorId="0" shapeId="0" xr:uid="{00000000-0006-0000-0600-000001000000}">
      <text>
        <r>
          <rPr>
            <b/>
            <sz val="9"/>
            <color indexed="81"/>
            <rFont val="Tahoma"/>
            <family val="2"/>
          </rPr>
          <t>Troy Dueck:</t>
        </r>
        <r>
          <rPr>
            <sz val="9"/>
            <color indexed="81"/>
            <rFont val="Tahoma"/>
            <family val="2"/>
          </rPr>
          <t xml:space="preserve">
From 2021-2022 catalog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Troy Dueck</author>
  </authors>
  <commentList>
    <comment ref="F38" authorId="0" shapeId="0" xr:uid="{00000000-0006-0000-0700-000001000000}">
      <text>
        <r>
          <rPr>
            <b/>
            <sz val="9"/>
            <color indexed="81"/>
            <rFont val="Tahoma"/>
            <family val="2"/>
          </rPr>
          <t>Troy Dueck:</t>
        </r>
        <r>
          <rPr>
            <sz val="9"/>
            <color indexed="81"/>
            <rFont val="Tahoma"/>
            <family val="2"/>
          </rPr>
          <t xml:space="preserve">
Shouldn't this be 2020-2021 Final? This is what I used for the below numbers.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Troy Dueck</author>
  </authors>
  <commentList>
    <comment ref="A20" authorId="0" shapeId="0" xr:uid="{00000000-0006-0000-0800-000001000000}">
      <text>
        <r>
          <rPr>
            <b/>
            <sz val="9"/>
            <color indexed="81"/>
            <rFont val="Tahoma"/>
            <family val="2"/>
          </rPr>
          <t>Troy Dueck:</t>
        </r>
        <r>
          <rPr>
            <sz val="9"/>
            <color indexed="81"/>
            <rFont val="Tahoma"/>
            <family val="2"/>
          </rPr>
          <t xml:space="preserve">
I couldn't recreate these numbers after trying several different methods. Can you help me understand what you did here? There's also some problems, such as the men and women break-down doesn't equal the total above and the rows f, g, h, and i aren't equally a.</t>
        </r>
      </text>
    </comment>
    <comment ref="A32" authorId="0" shapeId="0" xr:uid="{00000000-0006-0000-0800-000002000000}">
      <text>
        <r>
          <rPr>
            <b/>
            <sz val="9"/>
            <color indexed="81"/>
            <rFont val="Tahoma"/>
            <family val="2"/>
          </rPr>
          <t>Troy Dueck:</t>
        </r>
        <r>
          <rPr>
            <sz val="9"/>
            <color indexed="81"/>
            <rFont val="Tahoma"/>
            <family val="2"/>
          </rPr>
          <t xml:space="preserve">
The 2019-2020 CDS didn't seem to follow these instructions. Please explain.</t>
        </r>
      </text>
    </comment>
  </commentList>
</comments>
</file>

<file path=xl/sharedStrings.xml><?xml version="1.0" encoding="utf-8"?>
<sst xmlns="http://schemas.openxmlformats.org/spreadsheetml/2006/main" count="1486" uniqueCount="1187">
  <si>
    <t>A.  General Information</t>
  </si>
  <si>
    <t>A0</t>
  </si>
  <si>
    <t>Respondent Information (Not for Publication)</t>
  </si>
  <si>
    <t>Name:</t>
  </si>
  <si>
    <t>Tyrome Turner</t>
  </si>
  <si>
    <t>Title:</t>
  </si>
  <si>
    <t>Senior Data Analyst</t>
  </si>
  <si>
    <t>Office:</t>
  </si>
  <si>
    <t>Center of Competency for Business Intelligence</t>
  </si>
  <si>
    <t>Mailing Address:</t>
  </si>
  <si>
    <t>820 N. LaSalle Blvd</t>
  </si>
  <si>
    <t>City/State/Zip/Country:</t>
  </si>
  <si>
    <t>Chicago, IL, 60626, United States of America</t>
  </si>
  <si>
    <t>Phone:</t>
  </si>
  <si>
    <t>312-329-4135</t>
  </si>
  <si>
    <t>Fax:</t>
  </si>
  <si>
    <t>E-mail Address:</t>
  </si>
  <si>
    <t>tyrome.turner@moody.edu</t>
  </si>
  <si>
    <t>Are your responses to the CDS posted for reference on your institution's Web site?</t>
  </si>
  <si>
    <t>Yes</t>
  </si>
  <si>
    <t>X</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</si>
  <si>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</si>
  <si>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</si>
  <si>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</si>
  <si>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</si>
  <si>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</si>
  <si>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</si>
  <si>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</si>
  <si>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The Moody Bible Institute of Chicago</t>
  </si>
  <si>
    <t>820 N LaSalle St</t>
  </si>
  <si>
    <t>Chicago, IL 60610</t>
  </si>
  <si>
    <t>Street Address (if different):</t>
  </si>
  <si>
    <t>Main Phone Number:</t>
  </si>
  <si>
    <t>312.329.4000</t>
  </si>
  <si>
    <t>WWW Home Page Address:</t>
  </si>
  <si>
    <t>www.moody.edu</t>
  </si>
  <si>
    <t>Admissions Phone Number:</t>
  </si>
  <si>
    <t>312.329.4400</t>
  </si>
  <si>
    <t>Admissions Toll-Free Phone Number:</t>
  </si>
  <si>
    <t>800.967.4624</t>
  </si>
  <si>
    <t>Admissions Office Mailing Address:</t>
  </si>
  <si>
    <t>Admissions Fax Number:</t>
  </si>
  <si>
    <t>312.329.8955</t>
  </si>
  <si>
    <t>Admissions E-mail Address:</t>
  </si>
  <si>
    <t>admissions@moody.edu</t>
  </si>
  <si>
    <t>If there is a separate URL for your school’s online application, please specify:</t>
  </si>
  <si>
    <t>If you have a mailing address other than the above to which applications should be sent, please provide:</t>
  </si>
  <si>
    <t>A2</t>
  </si>
  <si>
    <r>
      <t xml:space="preserve">Source of institutional control </t>
    </r>
    <r>
      <rPr>
        <sz val="10"/>
        <rFont val="Arial"/>
        <family val="2"/>
      </rPr>
      <t>(Check only one)</t>
    </r>
    <r>
      <rPr>
        <b/>
        <sz val="10"/>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</si>
  <si>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</si>
  <si>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</si>
  <si>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</si>
  <si>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</si>
  <si>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</si>
  <si>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</si>
  <si>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</si>
  <si>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</si>
  <si>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</si>
  <si>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</si>
  <si>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</si>
  <si>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</si>
  <si>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</si>
  <si>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</si>
  <si>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</si>
  <si>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</si>
  <si>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</si>
  <si>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</si>
  <si>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</si>
  <si>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</si>
  <si>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</si>
  <si>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</si>
  <si>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</si>
  <si>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</si>
  <si>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</si>
  <si>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</si>
  <si>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</si>
  <si>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</si>
  <si>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</si>
  <si>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</si>
  <si>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</si>
  <si>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</si>
  <si>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B. ENROLLMENT AND PERSISTENCE</t>
  </si>
  <si>
    <t>B1</t>
  </si>
  <si>
    <t xml:space="preserve">Institutional Enrollment - Men and Women </t>
  </si>
  <si>
    <r>
      <t xml:space="preserve">Provide numbers of students for each of the following categories as of the institution's official fall reporting date or as of </t>
    </r>
    <r>
      <rPr>
        <b/>
        <u/>
        <sz val="10"/>
        <rFont val="Arial"/>
        <family val="2"/>
      </rPr>
      <t>October 15, 2020.</t>
    </r>
  </si>
  <si>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</si>
  <si>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</si>
  <si>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</si>
  <si>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</si>
  <si>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</si>
  <si>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</si>
  <si>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</si>
  <si>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</si>
  <si>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</si>
  <si>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</si>
  <si>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</si>
  <si>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</si>
  <si>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</si>
  <si>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</si>
  <si>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</si>
  <si>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</si>
  <si>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</si>
  <si>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</si>
  <si>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</si>
  <si>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</si>
  <si>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</si>
  <si>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</si>
  <si>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</si>
  <si>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</si>
  <si>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Degree-Seeking
First-Time
First Year</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</si>
  <si>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</si>
  <si>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</si>
  <si>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</si>
  <si>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</si>
  <si>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</si>
  <si>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</si>
  <si>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</si>
  <si>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</si>
  <si>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</si>
  <si>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</si>
  <si>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</si>
  <si>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</si>
  <si>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</si>
  <si>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</si>
  <si>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t xml:space="preserve">Number of degrees awarded by your institution from </t>
    </r>
    <r>
      <rPr>
        <b/>
        <u/>
        <sz val="10"/>
        <rFont val="Arial"/>
        <family val="2"/>
      </rPr>
      <t>July 1, 2019, to June 30, 2020</t>
    </r>
    <r>
      <rPr>
        <b/>
        <sz val="10"/>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</si>
  <si>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</si>
  <si>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</si>
  <si>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</si>
  <si>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</si>
  <si>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</si>
  <si>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</si>
  <si>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</si>
  <si>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</si>
  <si>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</si>
  <si>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</si>
  <si>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</si>
  <si>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</si>
  <si>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</si>
  <si>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</si>
  <si>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t>Fall 2014 Cohort</t>
  </si>
  <si>
    <t>Recipients of a Federal Pell Grant</t>
  </si>
  <si>
    <t>Recipients of a Subsidized Stafford Loan who did not receive a Pell Grant</t>
  </si>
  <si>
    <t>Students who did not receive either a Pell Grant or a subsidized Stafford Loan</t>
  </si>
  <si>
    <r>
      <t xml:space="preserve">Total 
</t>
    </r>
    <r>
      <rPr>
        <sz val="9"/>
        <rFont val="Arial"/>
        <family val="2"/>
      </rPr>
      <t>(sum of 3 columns to the left)</t>
    </r>
  </si>
  <si>
    <t>A</t>
  </si>
  <si>
    <t>Initial 2014 cohort of first-time, full-time, bachelor's (or equivalent) degree-seeking undergraduate students</t>
  </si>
  <si>
    <t>B</t>
  </si>
  <si>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</si>
  <si>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t>C</t>
  </si>
  <si>
    <t>Final 2014 cohort, after adjusting for allowable exclusions</t>
  </si>
  <si>
    <t>D</t>
  </si>
  <si>
    <t>Of the initial 2014 cohort, how many completed the program in four years or less (by Aug. 31, 2018)</t>
  </si>
  <si>
    <t>E</t>
  </si>
  <si>
    <t>Of the initial 2014 cohort, how many completed the program in more than four years but in five years or less (after Aug. 31, 2018 and by Aug. 31, 2019)</t>
  </si>
  <si>
    <t>F</t>
  </si>
  <si>
    <t>Of the initial 2014 cohort, how many completed the program in more than five years but in six years or less (after Aug. 31, 2019 and by Aug. 31, 2020)</t>
  </si>
  <si>
    <t>G</t>
  </si>
  <si>
    <t>Total graduating within six years (sum of lines D, E, and F)</t>
  </si>
  <si>
    <t>H</t>
  </si>
  <si>
    <t>Six-year graduation rate for 2014 cohort (G divided by C)</t>
  </si>
  <si>
    <t>Fall 2013 Cohort</t>
  </si>
  <si>
    <t>Initial 2013 cohort of first-time, full-time, bachelor's (or equivalent) degree-seeking undergraduate students</t>
  </si>
  <si>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</si>
  <si>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</si>
  <si>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</si>
  <si>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</si>
  <si>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</si>
  <si>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</si>
  <si>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For Two-Year Institutions</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</si>
  <si>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</si>
  <si>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2017 Cohort</t>
  </si>
  <si>
    <t>2016 Cohort</t>
  </si>
  <si>
    <t>B12</t>
  </si>
  <si>
    <t>Initial cohort, total of first-time, full-time degree/certificate-seeking students:</t>
  </si>
  <si>
    <t>B13</t>
  </si>
  <si>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</si>
  <si>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</si>
  <si>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</si>
  <si>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</si>
  <si>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</si>
  <si>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</si>
  <si>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</si>
  <si>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</si>
  <si>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</si>
  <si>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</si>
  <si>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</si>
  <si>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</si>
  <si>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</si>
  <si>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</si>
  <si>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</si>
  <si>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</si>
  <si>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</si>
  <si>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</si>
  <si>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</si>
  <si>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</si>
  <si>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</si>
  <si>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</si>
  <si>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</si>
  <si>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C. FIRST-TIME, FIRST-YEAR (FRESHMAN) ADMISSION</t>
  </si>
  <si>
    <t>C1-C2: Applications</t>
  </si>
  <si>
    <t>C1</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</si>
  <si>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</si>
  <si>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</si>
  <si>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</si>
  <si>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Total first-time, first-year (freshman) men who applied</t>
  </si>
  <si>
    <t>Total first-time, first-year (freshman) women who applied</t>
  </si>
  <si>
    <t>Total first-time, first-year (freshman) men who were admitted</t>
  </si>
  <si>
    <t>Total first-time, first-year (freshman) women who were admitted</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</si>
  <si>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</si>
  <si>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</si>
  <si>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</si>
  <si>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</si>
  <si>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C2</t>
  </si>
  <si>
    <t xml:space="preserve">Freshman wait-listed students </t>
  </si>
  <si>
    <t>Students who met admission requirements but whose final admission was contingent on space availability</t>
  </si>
  <si>
    <t>Do you have a policy of placing students on a waiting list?</t>
  </si>
  <si>
    <r>
      <t xml:space="preserve">If yes, please answer the questions below for </t>
    </r>
    <r>
      <rPr>
        <b/>
        <sz val="10"/>
        <rFont val="Arial"/>
        <family val="2"/>
      </rPr>
      <t>Fall 2020</t>
    </r>
    <r>
      <rPr>
        <sz val="10"/>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</si>
  <si>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</si>
  <si>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</si>
  <si>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</si>
  <si>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</si>
  <si>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</si>
  <si>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</si>
  <si>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</si>
  <si>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</si>
  <si>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</si>
  <si>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</si>
  <si>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</si>
  <si>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</si>
  <si>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</si>
  <si>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</si>
  <si>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</si>
  <si>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</si>
  <si>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</si>
  <si>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</si>
  <si>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</si>
  <si>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</si>
  <si>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</si>
  <si>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</si>
  <si>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</si>
  <si>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</si>
  <si>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</si>
  <si>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</si>
  <si>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</si>
  <si>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</si>
  <si>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</si>
  <si>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</si>
  <si>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</si>
  <si>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</si>
  <si>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</si>
  <si>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</si>
  <si>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t xml:space="preserve">Other </t>
    </r>
    <r>
      <rPr>
        <i/>
        <sz val="10"/>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</si>
  <si>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</si>
  <si>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</si>
  <si>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</si>
  <si>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</si>
  <si>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</si>
  <si>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</si>
  <si>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</si>
  <si>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</si>
  <si>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</si>
  <si>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(freshman) admission decisions.</t>
  </si>
  <si>
    <t>Very Important</t>
  </si>
  <si>
    <t>Important</t>
  </si>
  <si>
    <t>Considered</t>
  </si>
  <si>
    <t>Not Considered</t>
  </si>
  <si>
    <t>Academic</t>
  </si>
  <si>
    <t>Rigor of secondary school record</t>
  </si>
  <si>
    <t>Class rank</t>
  </si>
  <si>
    <t xml:space="preserve">   Academic GPA</t>
  </si>
  <si>
    <t>Standardized test scores</t>
  </si>
  <si>
    <t>X c, s</t>
  </si>
  <si>
    <t>X d</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</si>
  <si>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</si>
  <si>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</si>
  <si>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</si>
  <si>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</si>
  <si>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</si>
  <si>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</si>
  <si>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</si>
  <si>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</si>
  <si>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</si>
  <si>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</si>
  <si>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</si>
  <si>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</si>
  <si>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</si>
  <si>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X c</t>
  </si>
  <si>
    <t>Volunteer work</t>
  </si>
  <si>
    <t>Work experience</t>
  </si>
  <si>
    <t>Level of applicant’s interest</t>
  </si>
  <si>
    <t>C8: SAT and ACT Policies</t>
  </si>
  <si>
    <t xml:space="preserve">Entrance exams </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</si>
  <si>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</si>
  <si>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X c,s</t>
  </si>
  <si>
    <t>C8A</t>
  </si>
  <si>
    <r>
      <t xml:space="preserve">If yes, place check marks in the appropriate boxes below to reflect your institution’s policies for use in admission for </t>
    </r>
    <r>
      <rPr>
        <b/>
        <sz val="10"/>
        <rFont val="Arial"/>
        <family val="2"/>
      </rPr>
      <t>Fall 2022.</t>
    </r>
  </si>
  <si>
    <t>ADMISSION</t>
  </si>
  <si>
    <t>Require for Some</t>
  </si>
  <si>
    <t>Consider if Submitted</t>
  </si>
  <si>
    <t>Not Used</t>
  </si>
  <si>
    <t>SAT or ACT</t>
  </si>
  <si>
    <t>ACT Only</t>
  </si>
  <si>
    <t>SAT Only</t>
  </si>
  <si>
    <t>SAT and SAT Subject Tests or ACT</t>
  </si>
  <si>
    <t>SAT Subject Tests</t>
  </si>
  <si>
    <t>C8B</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</si>
  <si>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</si>
  <si>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t>ACT with writing required</t>
  </si>
  <si>
    <t>ACT with writing recommended</t>
  </si>
  <si>
    <t>ACT with or without writing accepted</t>
  </si>
  <si>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</si>
  <si>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SAT with Essay component required</t>
  </si>
  <si>
    <t>SAT with Essay component recommended</t>
  </si>
  <si>
    <t>SAT with or without Essay component accepted</t>
  </si>
  <si>
    <t>C8C</t>
  </si>
  <si>
    <t>Please indicate how your institution will use the SAT or ACT essay component; check all that apply.</t>
  </si>
  <si>
    <t>SAT essay</t>
  </si>
  <si>
    <t>ACT essay</t>
  </si>
  <si>
    <t>For admission</t>
  </si>
  <si>
    <t>For placement</t>
  </si>
  <si>
    <t>For advising</t>
  </si>
  <si>
    <t>In place of an application essay</t>
  </si>
  <si>
    <t>As a validity check on the application process</t>
  </si>
  <si>
    <t>No college policy as of now</t>
  </si>
  <si>
    <t>Not using essay component</t>
  </si>
  <si>
    <t>C8D</t>
  </si>
  <si>
    <t>In addition, does your institution use applicants' test scores for academic advising?</t>
  </si>
  <si>
    <t>C8E</t>
  </si>
  <si>
    <t>Latest date by which SAT or ACT scores must be received for fall-term admission</t>
  </si>
  <si>
    <t>March 1st</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</si>
  <si>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</si>
  <si>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</si>
  <si>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t>
  </si>
  <si>
    <t>C8G</t>
  </si>
  <si>
    <r>
      <t xml:space="preserve">Please indicate which tests your institution uses for </t>
    </r>
    <r>
      <rPr>
        <b/>
        <sz val="9"/>
        <color indexed="8"/>
        <rFont val="Arial"/>
        <family val="2"/>
      </rPr>
      <t>placement (e.g., state tests):</t>
    </r>
  </si>
  <si>
    <t>SAT</t>
  </si>
  <si>
    <t>ACT</t>
  </si>
  <si>
    <t>AP</t>
  </si>
  <si>
    <t>CLEP</t>
  </si>
  <si>
    <t>Institutional Exam</t>
  </si>
  <si>
    <t>State Exam (specify):</t>
  </si>
  <si>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</si>
  <si>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</si>
  <si>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C9</t>
  </si>
  <si>
    <t>Percent and number of first-time, first-year (freshman) students enrolled in Fall 2020 who submitted national standardized (SAT/ACT) test scores.</t>
  </si>
  <si>
    <r>
      <t xml:space="preserve">•     Include information for </t>
    </r>
    <r>
      <rPr>
        <b/>
        <sz val="10"/>
        <color indexed="8"/>
        <rFont val="Arial"/>
        <family val="2"/>
      </rPr>
      <t>ALL enrolled, degree-seeking, first-time, first-year (freshman) students 
      who submitted test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</si>
  <si>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</si>
  <si>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Do not convert SAT scores to ACT scores and vice versa.</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</si>
  <si>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</si>
  <si>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</si>
  <si>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r>
      <t xml:space="preserve">•     </t>
    </r>
    <r>
      <rPr>
        <sz val="10"/>
        <color indexed="8"/>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</si>
  <si>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</si>
  <si>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</si>
  <si>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</si>
  <si>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</si>
  <si>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</si>
  <si>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</si>
  <si>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25th Percentile</t>
  </si>
  <si>
    <t>75th Percentile</t>
  </si>
  <si>
    <t>SAT Composite</t>
  </si>
  <si>
    <t>SAT Evidence-Based Reading and Writing</t>
  </si>
  <si>
    <t>SAT Math</t>
  </si>
  <si>
    <t>ACT Composite</t>
  </si>
  <si>
    <t>ACT Math</t>
  </si>
  <si>
    <t>ACT English</t>
  </si>
  <si>
    <t>ACT Writing</t>
  </si>
  <si>
    <t>Percent of first-time, first-year (freshman)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</si>
  <si>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</si>
  <si>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</si>
  <si>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</si>
  <si>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</si>
  <si>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</si>
  <si>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</si>
  <si>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</si>
  <si>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</si>
  <si>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</si>
  <si>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</si>
  <si>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</si>
  <si>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</si>
  <si>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</si>
  <si>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</si>
  <si>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</si>
  <si>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</si>
  <si>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</si>
  <si>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</si>
  <si>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</si>
  <si>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</si>
  <si>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</si>
  <si>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(freshman)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</si>
  <si>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</si>
  <si>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</si>
  <si>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</si>
  <si>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</si>
  <si>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</si>
  <si>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</si>
  <si>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</si>
  <si>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</si>
  <si>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</si>
  <si>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(freshman)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</si>
  <si>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</si>
  <si>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</si>
  <si>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</si>
  <si>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</si>
  <si>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</si>
  <si>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</si>
  <si>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</si>
  <si>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</si>
  <si>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</si>
  <si>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</si>
  <si>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(freshman) students who submitted GPA:  </t>
  </si>
  <si>
    <t xml:space="preserve">Percent of total first-time, first-year (freshman) students who submitted high school GPA:  </t>
  </si>
  <si>
    <t>C13-C20: Admission Policies</t>
  </si>
  <si>
    <t>C13</t>
  </si>
  <si>
    <t>Application Fee</t>
  </si>
  <si>
    <t>If your institution has waived its application fee for the Fall 2021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</si>
  <si>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</si>
  <si>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</si>
  <si>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</si>
  <si>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</si>
  <si>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</si>
  <si>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</si>
  <si>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</si>
  <si>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</si>
  <si>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</si>
  <si>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</si>
  <si>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</si>
  <si>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</si>
  <si>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</si>
  <si>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</si>
  <si>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</si>
  <si>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</si>
  <si>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</si>
  <si>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t xml:space="preserve">Notification to applicants of admission decision sent </t>
    </r>
    <r>
      <rPr>
        <i/>
        <sz val="10"/>
        <color indexed="8"/>
        <rFont val="Arial"/>
        <family val="2"/>
      </rPr>
      <t>(fill in one only)</t>
    </r>
  </si>
  <si>
    <t xml:space="preserve">On a rolling basis beginning (date):  </t>
  </si>
  <si>
    <t>April 15th</t>
  </si>
  <si>
    <t xml:space="preserve">By (date):  </t>
  </si>
  <si>
    <t xml:space="preserve">Other:  </t>
  </si>
  <si>
    <t>C17</t>
  </si>
  <si>
    <r>
      <t xml:space="preserve">Reply policy for admitted applicants </t>
    </r>
    <r>
      <rPr>
        <i/>
        <sz val="10"/>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</si>
  <si>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</si>
  <si>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</si>
  <si>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</si>
  <si>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</si>
  <si>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</si>
  <si>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</si>
  <si>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n/a</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</si>
  <si>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</si>
  <si>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</si>
  <si>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</si>
  <si>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</si>
  <si>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</si>
  <si>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</si>
  <si>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</si>
  <si>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</si>
  <si>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</si>
  <si>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</si>
  <si>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(freshman) students one year or more before high school graduation?</t>
  </si>
  <si>
    <t>C20</t>
  </si>
  <si>
    <r>
      <t xml:space="preserve">Common Application: </t>
    </r>
    <r>
      <rPr>
        <sz val="10"/>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</si>
  <si>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</si>
  <si>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</si>
  <si>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</si>
  <si>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</si>
  <si>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</si>
  <si>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</si>
  <si>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December 1st</t>
  </si>
  <si>
    <t>First or only early decision plan notification date</t>
  </si>
  <si>
    <t>January 15th</t>
  </si>
  <si>
    <t>Other early decision plan closing date</t>
  </si>
  <si>
    <t>Other early decision plan notification date</t>
  </si>
  <si>
    <t>For the Fall 2020 entering class:</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</si>
  <si>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</si>
  <si>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</si>
  <si>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</si>
  <si>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</si>
  <si>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</si>
  <si>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</si>
  <si>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</si>
  <si>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</si>
  <si>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</si>
  <si>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</si>
  <si>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</si>
  <si>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</si>
  <si>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</si>
  <si>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</si>
  <si>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</si>
  <si>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t xml:space="preserve">Provide the number of students who applied, were admitted, and enrolled as degree-seeking transfer students in </t>
    </r>
    <r>
      <rPr>
        <b/>
        <u/>
        <sz val="10"/>
        <rFont val="Arial"/>
        <family val="2"/>
      </rPr>
      <t>Fall 2020.</t>
    </r>
  </si>
  <si>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</si>
  <si>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</si>
  <si>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</si>
  <si>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</si>
  <si>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</si>
  <si>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</si>
  <si>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</si>
  <si>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</si>
  <si>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</si>
  <si>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</si>
  <si>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</si>
  <si>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</si>
  <si>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</si>
  <si>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</si>
  <si>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</si>
  <si>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</si>
  <si>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</si>
  <si>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</si>
  <si>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</si>
  <si>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</si>
  <si>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</si>
  <si>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</si>
  <si>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</si>
  <si>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</si>
  <si>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</si>
  <si>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</si>
  <si>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</si>
  <si>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</si>
  <si>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</si>
  <si>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</si>
  <si>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</si>
  <si>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</si>
  <si>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</si>
  <si>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</si>
  <si>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</si>
  <si>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</si>
  <si>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</si>
  <si>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</si>
  <si>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</si>
  <si>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</si>
  <si>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</si>
  <si>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</si>
  <si>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</si>
  <si>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</si>
  <si>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</si>
  <si>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</si>
  <si>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</si>
  <si>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</si>
  <si>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</si>
  <si>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</si>
  <si>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</si>
  <si>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</si>
  <si>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</si>
  <si>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</si>
  <si>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</si>
  <si>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</si>
  <si>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</si>
  <si>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</si>
  <si>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</si>
  <si>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</si>
  <si>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</si>
  <si>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</si>
  <si>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</si>
  <si>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</si>
  <si>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</si>
  <si>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</si>
  <si>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</si>
  <si>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</si>
  <si>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</si>
  <si>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</si>
  <si>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</si>
  <si>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</si>
  <si>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t xml:space="preserve">Special study options: </t>
    </r>
    <r>
      <rPr>
        <sz val="10"/>
        <rFont val="Arial"/>
        <family val="2"/>
      </rPr>
      <t>Identify those programs available at your institution. Refer to the glossary for definitions.</t>
    </r>
  </si>
  <si>
    <t>Accelerated program</t>
  </si>
  <si>
    <t>Cooperative education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</si>
  <si>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</si>
  <si>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</si>
  <si>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</si>
  <si>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</si>
  <si>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</si>
  <si>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</si>
  <si>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</si>
  <si>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</si>
  <si>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</si>
  <si>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</si>
  <si>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</si>
  <si>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</si>
  <si>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</si>
  <si>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</si>
  <si>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</si>
  <si>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</si>
  <si>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</si>
  <si>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</si>
  <si>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</si>
  <si>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</si>
  <si>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</si>
  <si>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</si>
  <si>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</si>
  <si>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</si>
  <si>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</si>
  <si>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</si>
  <si>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</si>
  <si>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</si>
  <si>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Bible and Theology</t>
  </si>
  <si>
    <t>F. STUDENT LIFE</t>
  </si>
  <si>
    <t>F1</t>
  </si>
  <si>
    <t>Percentages of first-time, first-year (freshman) degree-seeking students and degree-seeking undergraduates enrolled in Fall 2020 who fit the following categories:</t>
  </si>
  <si>
    <t xml:space="preserve">First-time, first-year (freshman) students </t>
  </si>
  <si>
    <t>Percent who are from out of state (exclude international/nonresident aliens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</si>
  <si>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</si>
  <si>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</si>
  <si>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</si>
  <si>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</si>
  <si>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</si>
  <si>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</si>
  <si>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</si>
  <si>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</si>
  <si>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t xml:space="preserve">Activities offered. </t>
    </r>
    <r>
      <rPr>
        <sz val="10"/>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</si>
  <si>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</si>
  <si>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</si>
  <si>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</si>
  <si>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</si>
  <si>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</si>
  <si>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</si>
  <si>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</si>
  <si>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</si>
  <si>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</si>
  <si>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</si>
  <si>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</si>
  <si>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</si>
  <si>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</si>
  <si>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</si>
  <si>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</si>
  <si>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</si>
  <si>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</si>
  <si>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</si>
  <si>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</si>
  <si>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</si>
  <si>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</si>
  <si>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</si>
  <si>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t xml:space="preserve">ROTC </t>
    </r>
    <r>
      <rPr>
        <sz val="10"/>
        <rFont val="Arial"/>
        <family val="2"/>
      </rPr>
      <t>(program offered in cooperation with Reserve Officers' Training Corps)</t>
    </r>
  </si>
  <si>
    <t>On Campus</t>
  </si>
  <si>
    <t xml:space="preserve">At Cooperating Institution </t>
  </si>
  <si>
    <t>Name of Cooperating Institution</t>
  </si>
  <si>
    <t>Army ROTC is offered:</t>
  </si>
  <si>
    <t>Naval ROTC is offered:</t>
  </si>
  <si>
    <t>Air Force ROTC is offered:</t>
  </si>
  <si>
    <t>F4</t>
  </si>
  <si>
    <r>
      <t xml:space="preserve">Housing: </t>
    </r>
    <r>
      <rPr>
        <sz val="10"/>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</si>
  <si>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</si>
  <si>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</si>
  <si>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</si>
  <si>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</si>
  <si>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</si>
  <si>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</si>
  <si>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</si>
  <si>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</si>
  <si>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</si>
  <si>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</si>
  <si>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</si>
  <si>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Other housing options (specify):</t>
  </si>
  <si>
    <t>G. ANNUAL EXPENSES</t>
  </si>
  <si>
    <t>G0</t>
  </si>
  <si>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</si>
  <si>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</si>
  <si>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</si>
  <si>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G1</t>
  </si>
  <si>
    <t>Undergraduate full-time tuition, required fees, room and board</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</si>
  <si>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</si>
  <si>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t xml:space="preserve">•     Room and board is defined as double occupancy and 19 meals per week or the maximum meal plan. </t>
  </si>
  <si>
    <r>
      <t xml:space="preserve">•     Do </t>
    </r>
    <r>
      <rPr>
        <b/>
        <i/>
        <sz val="10"/>
        <color indexed="8"/>
        <rFont val="Arial"/>
        <family val="2"/>
      </rPr>
      <t>not</t>
    </r>
    <r>
      <rPr>
        <sz val="10"/>
        <color indexed="8"/>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</si>
  <si>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</si>
  <si>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</si>
  <si>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</si>
  <si>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</si>
  <si>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</si>
  <si>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</si>
  <si>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</si>
  <si>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</si>
  <si>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</si>
  <si>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</si>
  <si>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</si>
  <si>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</si>
  <si>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</si>
  <si>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</si>
  <si>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</si>
  <si>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</si>
  <si>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</si>
  <si>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</si>
  <si>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</si>
  <si>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</si>
  <si>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</si>
  <si>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</si>
  <si>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X
(Aviation programs)</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</si>
  <si>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</si>
  <si>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</si>
  <si>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</si>
  <si>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</si>
  <si>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</si>
  <si>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</si>
  <si>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</si>
  <si>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</si>
  <si>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</si>
  <si>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</si>
  <si>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</si>
  <si>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</si>
  <si>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</si>
  <si>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</si>
  <si>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</si>
  <si>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</si>
  <si>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</si>
  <si>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</si>
  <si>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</si>
  <si>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</si>
  <si>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NONRESIDENT ALIENS:</t>
  </si>
  <si>
    <t>H. FINANCIAL AID</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</si>
  <si>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</si>
  <si>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</si>
  <si>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</si>
  <si>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</si>
  <si>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</si>
  <si>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</si>
  <si>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</si>
  <si>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</si>
  <si>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</si>
  <si>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</si>
  <si>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</si>
  <si>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</si>
  <si>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</si>
  <si>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</si>
  <si>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</si>
  <si>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</si>
  <si>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</si>
  <si>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</si>
  <si>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</si>
  <si>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</si>
  <si>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</si>
  <si>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</si>
  <si>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</si>
  <si>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</si>
  <si>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</si>
  <si>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</si>
  <si>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</si>
  <si>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</si>
  <si>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t xml:space="preserve">•     Include aid awarded to international students (i.e., those not qualifying for federal aid). </t>
  </si>
  <si>
    <t>•     Do NOT include any aid related to the CARES Act or unique to the COVID-19 pandemic.</t>
  </si>
  <si>
    <t>2020-2021 estimated</t>
  </si>
  <si>
    <t>2019-2020 Final</t>
  </si>
  <si>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</si>
  <si>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r>
      <t xml:space="preserve">Which needs-analysis methodology does your institution use in awarding institutional aid? </t>
    </r>
    <r>
      <rPr>
        <b/>
        <sz val="10"/>
        <rFont val="Arial"/>
        <family val="2"/>
      </rPr>
      <t>(Formerly H3)</t>
    </r>
  </si>
  <si>
    <t>Federal methodology (FM)</t>
  </si>
  <si>
    <t>Institutional methodology (IM)</t>
  </si>
  <si>
    <t>Both FM and IM</t>
  </si>
  <si>
    <r>
      <t xml:space="preserve">Need-based
</t>
    </r>
    <r>
      <rPr>
        <sz val="10"/>
        <rFont val="Arial"/>
        <family val="2"/>
      </rPr>
      <t>(Include non-need-based aid use to meet need.)</t>
    </r>
  </si>
  <si>
    <r>
      <t xml:space="preserve">Non-need-based
</t>
    </r>
    <r>
      <rPr>
        <sz val="10"/>
        <rFont val="Arial"/>
        <family val="2"/>
      </rPr>
      <t>(Exclude non-need-based aid use to meet need.)</t>
    </r>
  </si>
  <si>
    <t>Scholarships/Grants</t>
  </si>
  <si>
    <t>Federal</t>
  </si>
  <si>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</si>
  <si>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</si>
  <si>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</si>
  <si>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</si>
  <si>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</si>
  <si>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</si>
  <si>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</si>
  <si>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</si>
  <si>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</si>
  <si>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</si>
  <si>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</si>
  <si>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t>Athletic Awards</t>
  </si>
  <si>
    <t>H2</t>
  </si>
  <si>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</si>
  <si>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</si>
  <si>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</si>
  <si>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</si>
  <si>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</si>
  <si>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Less Than
Full-time
Undergrad</t>
  </si>
  <si>
    <t>Number of degree-seeking undergraduate students (CDS Item B1 if reporting on Fall 2020 cohort)</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</si>
  <si>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</si>
  <si>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b</t>
    </r>
    <r>
      <rPr>
        <sz val="9"/>
        <rFont val="Arial"/>
        <family val="2"/>
      </rPr>
      <t xml:space="preserve"> who were determined to have financial need</t>
    </r>
  </si>
  <si>
    <r>
      <t xml:space="preserve">Number of students in line </t>
    </r>
    <r>
      <rPr>
        <b/>
        <sz val="9"/>
        <rFont val="Arial"/>
        <family val="2"/>
      </rPr>
      <t>c</t>
    </r>
    <r>
      <rPr>
        <sz val="9"/>
        <rFont val="Arial"/>
        <family val="2"/>
      </rPr>
      <t xml:space="preserve"> who were awarded any financial aid</t>
    </r>
  </si>
  <si>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</si>
  <si>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</si>
  <si>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</si>
  <si>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</si>
  <si>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</si>
  <si>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</si>
  <si>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t>J</t>
  </si>
  <si>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</si>
  <si>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</si>
  <si>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</si>
  <si>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</si>
  <si>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</si>
  <si>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</si>
  <si>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</si>
  <si>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</si>
  <si>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</si>
  <si>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</si>
  <si>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First-time
Full-time
Freshmen</t>
  </si>
  <si>
    <t>Full-time
Undergrad
(Incl. Fresh.)</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</si>
  <si>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</si>
  <si>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</si>
  <si>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</si>
  <si>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</si>
  <si>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</si>
  <si>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</si>
  <si>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</si>
  <si>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</si>
  <si>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</si>
  <si>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</si>
  <si>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</si>
  <si>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</si>
  <si>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</si>
  <si>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</si>
  <si>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</si>
  <si>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</si>
  <si>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</si>
  <si>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H4</t>
  </si>
  <si>
    <t>Provide the number of students in the 2020 undergraduate class who started at your institution as first-time students and received a bachelor's degree between July 1, 2019 and June 30, 2020. Exclude students who transferred into your institution.</t>
  </si>
  <si>
    <t>H5. Number and percent of students in class (defined in H4 above) borrowing from federal, non-federal, and any loan sources, and the average (or mean) amount borrowed.</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</si>
  <si>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</si>
  <si>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</si>
  <si>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</si>
  <si>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</si>
  <si>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</si>
  <si>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</si>
  <si>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</si>
  <si>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</si>
  <si>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</si>
  <si>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</si>
  <si>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</si>
  <si>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</si>
  <si>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</si>
  <si>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</si>
  <si>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</si>
  <si>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</si>
  <si>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</si>
  <si>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</si>
  <si>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</si>
  <si>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</si>
  <si>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</si>
  <si>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</si>
  <si>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</si>
  <si>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</si>
  <si>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</si>
  <si>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</si>
  <si>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</si>
  <si>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</si>
  <si>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</si>
  <si>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</si>
  <si>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</si>
  <si>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</si>
  <si>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</si>
  <si>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</si>
  <si>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</si>
  <si>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</si>
  <si>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</si>
  <si>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</si>
  <si>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</si>
  <si>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</si>
  <si>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a) Students notified on or about (date): </t>
  </si>
  <si>
    <t>b) Students notified on a rolling basis:</t>
  </si>
  <si>
    <t>If yes, starting date:</t>
  </si>
  <si>
    <t>H11</t>
  </si>
  <si>
    <t>Indicate reply dates:</t>
  </si>
  <si>
    <t xml:space="preserve">Students must reply by (date): </t>
  </si>
  <si>
    <t>N/A</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</si>
  <si>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</si>
  <si>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</si>
  <si>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</si>
  <si>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</si>
  <si>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</si>
  <si>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</si>
  <si>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</si>
  <si>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</si>
  <si>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</si>
  <si>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</si>
  <si>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</si>
  <si>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</si>
  <si>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</si>
  <si>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</si>
  <si>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</si>
  <si>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</si>
  <si>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</si>
  <si>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</si>
  <si>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</si>
  <si>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</si>
  <si>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</si>
  <si>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</si>
  <si>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</si>
  <si>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</si>
  <si>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</si>
  <si>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</si>
  <si>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</si>
  <si>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</si>
  <si>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</si>
  <si>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</si>
  <si>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</si>
  <si>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</si>
  <si>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</si>
  <si>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</si>
  <si>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</si>
  <si>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</si>
  <si>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</si>
  <si>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</si>
  <si>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</si>
  <si>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</si>
  <si>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</si>
  <si>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t>Please report the number of instructional faculty members in each category for Fall 2020.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</si>
  <si>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</si>
  <si>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</si>
  <si>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</si>
  <si>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</si>
  <si>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</si>
  <si>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</si>
  <si>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</si>
  <si>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</si>
  <si>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</si>
  <si>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</si>
  <si>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</si>
  <si>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</si>
  <si>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</si>
  <si>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</si>
  <si>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</si>
  <si>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</si>
  <si>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</si>
  <si>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</si>
  <si>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</si>
  <si>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</si>
  <si>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</si>
  <si>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</si>
  <si>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</si>
  <si>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</si>
  <si>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 aliens (international)</t>
  </si>
  <si>
    <t>Total number with doctorate, or other terminal degree</t>
  </si>
  <si>
    <t>Total number whose highest degree is a master’s but not a terminal master’s</t>
  </si>
  <si>
    <t>Total number whose highest degree is a bachelor’s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</si>
  <si>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</si>
  <si>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Total number in stand-alone graduate/professional programs in which faculty teach virtually only graduate-level students</t>
  </si>
  <si>
    <t>I-2.</t>
  </si>
  <si>
    <t>Student to Faculty Ratio</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</si>
  <si>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</si>
  <si>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 Do not count undergraduate or graduate student teaching assistants as faculty.</t>
  </si>
  <si>
    <t>Fall 2020 Student to Faculty ratio</t>
  </si>
  <si>
    <t>to 1</t>
  </si>
  <si>
    <t>(based on</t>
  </si>
  <si>
    <t>students</t>
  </si>
  <si>
    <t>and</t>
  </si>
  <si>
    <t>faculty).</t>
  </si>
  <si>
    <t xml:space="preserve">I-3. </t>
  </si>
  <si>
    <t>Undergraduate Class Size</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</si>
  <si>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</si>
  <si>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</si>
  <si>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</si>
  <si>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</si>
  <si>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</si>
  <si>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</si>
  <si>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</si>
  <si>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</si>
  <si>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</si>
  <si>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</si>
  <si>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</si>
  <si>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</si>
  <si>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</si>
  <si>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</si>
  <si>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</si>
  <si>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</si>
  <si>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</si>
  <si>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</si>
  <si>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Degrees conferred between July 1, 2019 and June 30, 2020</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</si>
  <si>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</si>
  <si>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</si>
  <si>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</si>
  <si>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</si>
  <si>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2020 Categories to Include</t>
  </si>
  <si>
    <t>As reported to IPEDS</t>
  </si>
  <si>
    <t>Agriculture</t>
  </si>
  <si>
    <t>01</t>
  </si>
  <si>
    <t>CIP</t>
  </si>
  <si>
    <t>Descr</t>
  </si>
  <si>
    <t># of Grad</t>
  </si>
  <si>
    <t>% of Grads</t>
  </si>
  <si>
    <t>Natural resources and conservation</t>
  </si>
  <si>
    <t>03</t>
  </si>
  <si>
    <t>Theological and Ministerial Studies, Other</t>
  </si>
  <si>
    <t>Architecture</t>
  </si>
  <si>
    <t>04</t>
  </si>
  <si>
    <t>Theolog and Religious Vocations, Other</t>
  </si>
  <si>
    <t>Area, ethnic, and gender studies</t>
  </si>
  <si>
    <t>05</t>
  </si>
  <si>
    <t>Bible/Biblical Studies</t>
  </si>
  <si>
    <t>Communication/journalism</t>
  </si>
  <si>
    <t>09</t>
  </si>
  <si>
    <t>Missions/Missionary Studies</t>
  </si>
  <si>
    <t>Communication technologies</t>
  </si>
  <si>
    <t>Pastoral Studies/Counseling</t>
  </si>
  <si>
    <t>Computer and information sciences</t>
  </si>
  <si>
    <t>Religious Education</t>
  </si>
  <si>
    <t>Personal and culinary services</t>
  </si>
  <si>
    <t>Theology/Theological Studies</t>
  </si>
  <si>
    <t>Education</t>
  </si>
  <si>
    <t>Youth Ministry</t>
  </si>
  <si>
    <t>Engineering</t>
  </si>
  <si>
    <t>Women's Ministry</t>
  </si>
  <si>
    <t>Engineering technologies</t>
  </si>
  <si>
    <t>Religious/Sacred Music</t>
  </si>
  <si>
    <t>Foreign languages, literatures, and linguistics</t>
  </si>
  <si>
    <t>Worship Ministry</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</si>
  <si>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</si>
  <si>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</si>
  <si>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</si>
  <si>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</si>
  <si>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</si>
  <si>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</si>
  <si>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</si>
  <si>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</si>
  <si>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</si>
  <si>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</si>
  <si>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</si>
  <si>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</si>
  <si>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</si>
  <si>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</si>
  <si>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</si>
  <si>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</si>
  <si>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</si>
  <si>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</si>
  <si>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</si>
  <si>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</si>
  <si>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</si>
  <si>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</si>
  <si>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</si>
  <si>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</si>
  <si>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</si>
  <si>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</si>
  <si>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</si>
  <si>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</si>
  <si>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</si>
  <si>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</si>
  <si>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</si>
  <si>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</si>
  <si>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</si>
  <si>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</si>
  <si>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</si>
  <si>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</si>
  <si>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</si>
  <si>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</si>
  <si>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</si>
  <si>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</si>
  <si>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</si>
  <si>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</si>
  <si>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</si>
  <si>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</si>
  <si>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</si>
  <si>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</si>
  <si>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</si>
  <si>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</si>
  <si>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</si>
  <si>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</si>
  <si>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</si>
  <si>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</si>
  <si>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</si>
  <si>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</si>
  <si>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</si>
  <si>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</si>
  <si>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</si>
  <si>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</si>
  <si>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</si>
  <si>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</si>
  <si>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</si>
  <si>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</si>
  <si>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</si>
  <si>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</si>
  <si>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</si>
  <si>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</si>
  <si>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</si>
  <si>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</si>
  <si>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</si>
  <si>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</si>
  <si>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</si>
  <si>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</si>
  <si>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</si>
  <si>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</si>
  <si>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</si>
  <si>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</si>
  <si>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</si>
  <si>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</si>
  <si>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</si>
  <si>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</si>
  <si>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</si>
  <si>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</si>
  <si>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</si>
  <si>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</si>
  <si>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</si>
  <si>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</si>
  <si>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</si>
  <si>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</si>
  <si>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</si>
  <si>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</si>
  <si>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</si>
  <si>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</si>
  <si>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</si>
  <si>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</si>
  <si>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</si>
  <si>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</si>
  <si>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</si>
  <si>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</si>
  <si>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</si>
  <si>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</si>
  <si>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</si>
  <si>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</si>
  <si>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</si>
  <si>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</si>
  <si>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</si>
  <si>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</si>
  <si>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</si>
  <si>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</si>
  <si>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</si>
  <si>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</si>
  <si>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</si>
  <si>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</si>
  <si>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</si>
  <si>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</si>
  <si>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</si>
  <si>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</si>
  <si>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</si>
  <si>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</si>
  <si>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</si>
  <si>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</si>
  <si>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</si>
  <si>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</si>
  <si>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</si>
  <si>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</si>
  <si>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</si>
  <si>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</si>
  <si>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</si>
  <si>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</si>
  <si>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</si>
  <si>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</si>
  <si>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</si>
  <si>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</si>
  <si>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</si>
  <si>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</si>
  <si>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</si>
  <si>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</si>
  <si>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</si>
  <si>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</si>
  <si>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</si>
  <si>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</si>
  <si>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</si>
  <si>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</si>
  <si>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</si>
  <si>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</si>
  <si>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</si>
  <si>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</si>
  <si>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</si>
  <si>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</si>
  <si>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</si>
  <si>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</si>
  <si>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</si>
  <si>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</si>
  <si>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</si>
  <si>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</si>
  <si>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</si>
  <si>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</si>
  <si>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</si>
  <si>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</si>
  <si>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</si>
  <si>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</si>
  <si>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</si>
  <si>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</si>
  <si>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</si>
  <si>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</si>
  <si>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</si>
  <si>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</si>
  <si>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</si>
  <si>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</si>
  <si>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</si>
  <si>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</si>
  <si>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</si>
  <si>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</si>
  <si>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</si>
  <si>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</si>
  <si>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</si>
  <si>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</si>
  <si>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</si>
  <si>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</si>
  <si>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</si>
  <si>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 xml:space="preserve">•     The “Average per-undergraduate-borrower cumulative principal borrowed,” is designed to provide better information about student borrowing from federal and nonfederal (institutional, state, commercial sources. </t>
  </si>
  <si>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</si>
  <si>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</si>
  <si>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</si>
  <si>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</si>
  <si>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</si>
  <si>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</si>
  <si>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     For a suggested order of precedence in assigning categories of aid to cover need, see the entry for “non-need-based scholarship or grant aid” on the last page of the definitions section.</t>
  </si>
  <si>
    <t>•     Aid that is non-need-based but that was used to meet need should be reported in the need-based aid column.</t>
  </si>
  <si>
    <t>•     If the data being reported are final figures for the 2019-2020 academic year (see the next item below), use the 2019-2020 academic year's CDS Question B1 cohort.</t>
  </si>
  <si>
    <r>
      <rPr>
        <sz val="10"/>
        <rFont val="Arial"/>
        <family val="2"/>
      </rPr>
      <t>•</t>
    </r>
    <r>
      <rPr>
        <b/>
        <sz val="10"/>
        <rFont val="Arial"/>
        <family val="2"/>
      </rPr>
      <t xml:space="preserve">     Aid that is non-need-based but that was used to meet need should be counted as need-based aid.</t>
    </r>
  </si>
  <si>
    <t>•     In the chart below, students may be counted in more than one row, and full-time freshmen should also be counted as full-time undergraduates.</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</si>
  <si>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</si>
  <si>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Students who did not graduate or who graduated with another degree or certificate (but no bachelor’s 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</si>
</sst>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62">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sz val="11"/>
      <color theme="0"/>
      <name val="Calibri"/>
      <family val="2"/>
      <scheme val="minor"/>
    </font>
    <font>
      <b/>
      <sz val="11"/>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A5A5A5"/>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0" fontId="58" fillId="7" borderId="26" applyNumberFormat="0" applyAlignment="0" applyProtection="0"/>
  </cellStyleXfs>
  <cellXfs count="570">
    <xf numFmtId="0" fontId="0" fillId="0" borderId="0" xfId="0"/>
    <xf numFmtId="0" fontId="20" fillId="0" borderId="0" xfId="3"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xf numFmtId="0" fontId="1" fillId="0" borderId="0" xfId="0" applyFont="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top" wrapText="1" indent="1"/>
    </xf>
    <xf numFmtId="0" fontId="1" fillId="0" borderId="0" xfId="0" applyFont="1" applyAlignment="1">
      <alignment horizontal="center"/>
    </xf>
    <xf numFmtId="0" fontId="1" fillId="0" borderId="0" xfId="0" applyFont="1" applyAlignment="1">
      <alignment horizontal="right"/>
    </xf>
    <xf numFmtId="0" fontId="1" fillId="0" borderId="0" xfId="0" applyFont="1" applyAlignment="1">
      <alignment vertical="top" wrapText="1"/>
    </xf>
    <xf numFmtId="0" fontId="1" fillId="0" borderId="0" xfId="0" applyFont="1" applyAlignment="1">
      <alignment wrapText="1"/>
    </xf>
    <xf numFmtId="0" fontId="3" fillId="0" borderId="0" xfId="0" applyFont="1" applyAlignment="1">
      <alignment horizontal="left" vertical="center" wrapText="1"/>
    </xf>
    <xf numFmtId="0" fontId="1" fillId="0" borderId="0" xfId="0" applyFont="1" applyAlignment="1">
      <alignment horizontal="left" indent="1"/>
    </xf>
    <xf numFmtId="49" fontId="1" fillId="0" borderId="0" xfId="0" applyNumberFormat="1" applyFont="1" applyAlignment="1">
      <alignment horizontal="center" vertical="center"/>
    </xf>
    <xf numFmtId="14" fontId="1" fillId="0" borderId="0" xfId="0" quotePrefix="1" applyNumberFormat="1" applyFont="1"/>
    <xf numFmtId="49" fontId="1" fillId="0" borderId="0" xfId="0" quotePrefix="1" applyNumberFormat="1" applyFont="1" applyAlignment="1">
      <alignment horizontal="center" vertical="center"/>
    </xf>
    <xf numFmtId="0" fontId="38" fillId="0" borderId="0" xfId="0" applyFont="1" applyAlignment="1">
      <alignment horizontal="left" vertical="top" wrapText="1"/>
    </xf>
    <xf numFmtId="49" fontId="1" fillId="0" borderId="0" xfId="0" applyNumberFormat="1" applyFont="1" applyAlignment="1">
      <alignment horizontal="left" indent="1"/>
    </xf>
    <xf numFmtId="49" fontId="1" fillId="0" borderId="0" xfId="0" quotePrefix="1" applyNumberFormat="1" applyFont="1" applyAlignment="1">
      <alignment vertical="center"/>
    </xf>
    <xf numFmtId="0" fontId="24" fillId="0" borderId="0" xfId="0" applyFont="1" applyAlignment="1">
      <alignment horizontal="left" vertical="top"/>
    </xf>
    <xf numFmtId="0" fontId="25" fillId="0" borderId="0" xfId="0" applyFont="1"/>
    <xf numFmtId="49" fontId="25" fillId="0" borderId="0" xfId="0" applyNumberFormat="1" applyFont="1" applyAlignment="1">
      <alignment horizontal="center" vertical="center"/>
    </xf>
    <xf numFmtId="0" fontId="25" fillId="0" borderId="0" xfId="0" applyFont="1" applyAlignment="1">
      <alignment horizontal="left" vertical="top"/>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1" fillId="0" borderId="1" xfId="0" applyFont="1" applyBorder="1" applyAlignment="1">
      <alignment horizontal="left" vertical="top" wrapText="1"/>
    </xf>
    <xf numFmtId="0" fontId="0" fillId="0" borderId="0" xfId="0" applyAlignment="1">
      <alignment horizontal="left"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5" borderId="6" xfId="0" applyFont="1" applyFill="1" applyBorder="1" applyAlignment="1">
      <alignment vertical="center"/>
    </xf>
    <xf numFmtId="0" fontId="3" fillId="5" borderId="9" xfId="0" applyFont="1" applyFill="1" applyBorder="1" applyAlignment="1">
      <alignment horizontal="center" vertical="center"/>
    </xf>
    <xf numFmtId="0" fontId="3" fillId="5" borderId="5" xfId="0" applyFont="1" applyFill="1" applyBorder="1" applyAlignment="1">
      <alignment horizontal="center" vertical="center"/>
    </xf>
    <xf numFmtId="0" fontId="0" fillId="0" borderId="1" xfId="0" applyBorder="1" applyAlignment="1">
      <alignment horizontal="left" vertical="center" wrapText="1" indent="1"/>
    </xf>
    <xf numFmtId="37" fontId="1" fillId="0" borderId="1" xfId="1" applyNumberFormat="1" applyBorder="1" applyAlignment="1" applyProtection="1">
      <alignment horizontal="right"/>
    </xf>
    <xf numFmtId="0" fontId="0" fillId="0" borderId="1" xfId="0" applyBorder="1" applyAlignment="1">
      <alignment horizontal="left" vertical="center" indent="1"/>
    </xf>
    <xf numFmtId="0" fontId="17" fillId="0" borderId="1" xfId="0" applyFont="1" applyBorder="1" applyAlignment="1">
      <alignment vertical="center"/>
    </xf>
    <xf numFmtId="37" fontId="3" fillId="0" borderId="1" xfId="1" applyNumberFormat="1" applyFont="1" applyBorder="1" applyAlignment="1" applyProtection="1">
      <alignment horizontal="right"/>
    </xf>
    <xf numFmtId="0" fontId="5" fillId="5" borderId="9" xfId="0" applyFont="1" applyFill="1" applyBorder="1" applyAlignment="1">
      <alignment horizontal="right"/>
    </xf>
    <xf numFmtId="0" fontId="5" fillId="5" borderId="5" xfId="0" applyFont="1" applyFill="1" applyBorder="1" applyAlignment="1">
      <alignment horizontal="right"/>
    </xf>
    <xf numFmtId="37" fontId="3" fillId="0" borderId="1" xfId="0" applyNumberFormat="1" applyFont="1" applyBorder="1" applyAlignment="1">
      <alignment horizontal="right"/>
    </xf>
    <xf numFmtId="0" fontId="5" fillId="0" borderId="0" xfId="0" applyFont="1" applyAlignment="1">
      <alignment vertical="center"/>
    </xf>
    <xf numFmtId="0" fontId="3" fillId="0" borderId="15" xfId="0" applyFont="1" applyBorder="1" applyAlignment="1">
      <alignment horizontal="right"/>
    </xf>
    <xf numFmtId="0" fontId="3" fillId="0" borderId="0" xfId="0" applyFont="1" applyAlignment="1">
      <alignment horizontal="right"/>
    </xf>
    <xf numFmtId="37" fontId="0" fillId="0" borderId="2" xfId="0" applyNumberFormat="1" applyBorder="1"/>
    <xf numFmtId="37" fontId="1" fillId="0" borderId="0" xfId="1" applyNumberFormat="1" applyBorder="1" applyAlignment="1" applyProtection="1">
      <alignment horizontal="right"/>
    </xf>
    <xf numFmtId="37" fontId="0" fillId="0" borderId="0" xfId="0" applyNumberFormat="1" applyAlignment="1">
      <alignment horizontal="right"/>
    </xf>
    <xf numFmtId="37" fontId="3" fillId="0" borderId="9" xfId="0" applyNumberFormat="1" applyFont="1" applyBorder="1"/>
    <xf numFmtId="37" fontId="3" fillId="0" borderId="0" xfId="1" applyNumberFormat="1" applyFont="1" applyBorder="1" applyAlignment="1" applyProtection="1">
      <alignment horizontal="right"/>
    </xf>
    <xf numFmtId="0" fontId="3" fillId="0" borderId="0" xfId="0" applyFont="1" applyAlignment="1">
      <alignment horizontal="left"/>
    </xf>
    <xf numFmtId="0" fontId="6"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37" fontId="0" fillId="0" borderId="1" xfId="0" applyNumberFormat="1" applyBorder="1" applyAlignment="1">
      <alignment horizontal="right"/>
    </xf>
    <xf numFmtId="0" fontId="7" fillId="0" borderId="0" xfId="0" applyFont="1"/>
    <xf numFmtId="37" fontId="0" fillId="0" borderId="0" xfId="0" applyNumberFormat="1"/>
    <xf numFmtId="0" fontId="4" fillId="0" borderId="0" xfId="0" applyFont="1"/>
    <xf numFmtId="0" fontId="0" fillId="0" borderId="2" xfId="0" applyBorder="1" applyAlignment="1">
      <alignment horizontal="center"/>
    </xf>
    <xf numFmtId="0" fontId="10" fillId="0" borderId="0" xfId="0" applyFont="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top" wrapText="1"/>
    </xf>
    <xf numFmtId="0" fontId="16" fillId="0" borderId="1" xfId="0" applyFont="1" applyBorder="1" applyAlignment="1">
      <alignment horizontal="left" vertical="center"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35" fillId="0" borderId="1" xfId="0" applyFont="1" applyBorder="1" applyAlignment="1">
      <alignment vertical="center" wrapText="1"/>
    </xf>
    <xf numFmtId="0" fontId="35" fillId="0" borderId="0" xfId="0" applyFont="1" applyAlignment="1">
      <alignment vertical="center" wrapText="1"/>
    </xf>
    <xf numFmtId="0" fontId="6" fillId="0" borderId="0" xfId="0" applyFont="1" applyAlignment="1">
      <alignment horizontal="left" vertical="center" wrapText="1"/>
    </xf>
    <xf numFmtId="0" fontId="35" fillId="0" borderId="1" xfId="0" applyFont="1" applyBorder="1" applyAlignment="1">
      <alignment horizontal="left" vertical="center" wrapText="1"/>
    </xf>
    <xf numFmtId="0" fontId="3" fillId="0" borderId="1" xfId="0" applyFont="1" applyBorder="1" applyAlignment="1">
      <alignment horizontal="center" vertical="center" wrapText="1"/>
    </xf>
    <xf numFmtId="0" fontId="27" fillId="0" borderId="1" xfId="0" applyFont="1" applyBorder="1" applyAlignment="1">
      <alignment horizontal="left" vertical="center" wrapText="1"/>
    </xf>
    <xf numFmtId="0" fontId="3" fillId="5" borderId="1" xfId="0" applyFont="1" applyFill="1" applyBorder="1" applyAlignment="1">
      <alignment horizontal="center"/>
    </xf>
    <xf numFmtId="0" fontId="0" fillId="0" borderId="1" xfId="0" applyBorder="1" applyAlignment="1">
      <alignment horizontal="right"/>
    </xf>
    <xf numFmtId="0" fontId="0" fillId="0" borderId="1" xfId="0" applyBorder="1" applyAlignment="1">
      <alignment horizontal="right" wrapText="1"/>
    </xf>
    <xf numFmtId="10" fontId="0" fillId="0" borderId="1" xfId="0" applyNumberFormat="1" applyBorder="1" applyAlignment="1">
      <alignment horizontal="center" vertical="center"/>
    </xf>
    <xf numFmtId="0" fontId="36" fillId="0" borderId="0" xfId="0" applyFont="1" applyAlignment="1">
      <alignment horizontal="right" vertical="top"/>
    </xf>
    <xf numFmtId="0" fontId="1" fillId="0" borderId="0" xfId="0" applyFont="1" applyAlignment="1">
      <alignment horizontal="right" vertical="top"/>
    </xf>
    <xf numFmtId="0" fontId="8" fillId="0" borderId="0" xfId="0" applyFont="1" applyAlignment="1">
      <alignment horizontal="center" wrapText="1"/>
    </xf>
    <xf numFmtId="0" fontId="12" fillId="0" borderId="0" xfId="0" applyFont="1"/>
    <xf numFmtId="0" fontId="1" fillId="0" borderId="2" xfId="0" applyFont="1" applyBorder="1" applyAlignment="1">
      <alignment horizontal="center" vertical="center"/>
    </xf>
    <xf numFmtId="0" fontId="16" fillId="0" borderId="0" xfId="0" applyFont="1" applyAlignment="1">
      <alignment horizontal="left"/>
    </xf>
    <xf numFmtId="0" fontId="1" fillId="0" borderId="0" xfId="0" applyFont="1" applyAlignment="1">
      <alignment horizontal="center" vertical="center"/>
    </xf>
    <xf numFmtId="0" fontId="1" fillId="0" borderId="2" xfId="0" applyFont="1" applyBorder="1" applyAlignment="1">
      <alignment horizontal="left" indent="2"/>
    </xf>
    <xf numFmtId="0" fontId="1" fillId="0" borderId="2" xfId="0" applyFont="1" applyBorder="1"/>
    <xf numFmtId="0" fontId="1" fillId="0" borderId="15" xfId="0" applyFont="1" applyBorder="1" applyAlignment="1">
      <alignment horizontal="center" vertical="center"/>
    </xf>
    <xf numFmtId="0" fontId="11" fillId="0" borderId="0" xfId="0" applyFont="1"/>
    <xf numFmtId="0" fontId="7" fillId="0" borderId="0" xfId="0" applyFont="1" applyAlignment="1">
      <alignment horizontal="left" vertical="top"/>
    </xf>
    <xf numFmtId="0" fontId="1" fillId="5" borderId="6" xfId="0" applyFont="1" applyFill="1" applyBorder="1"/>
    <xf numFmtId="0" fontId="6" fillId="5" borderId="1" xfId="0" applyFont="1" applyFill="1" applyBorder="1" applyAlignment="1">
      <alignment horizontal="center" wrapText="1"/>
    </xf>
    <xf numFmtId="0" fontId="6" fillId="5" borderId="5" xfId="0" applyFont="1" applyFill="1" applyBorder="1" applyAlignment="1">
      <alignment horizontal="center" wrapText="1"/>
    </xf>
    <xf numFmtId="0" fontId="1" fillId="0" borderId="7" xfId="0" applyFont="1" applyBorder="1"/>
    <xf numFmtId="0" fontId="1" fillId="0" borderId="6" xfId="0" applyFont="1" applyBorder="1" applyAlignment="1">
      <alignment vertical="center"/>
    </xf>
    <xf numFmtId="0" fontId="1" fillId="0" borderId="6" xfId="0" applyFont="1" applyBorder="1" applyAlignment="1">
      <alignment vertical="center" wrapText="1"/>
    </xf>
    <xf numFmtId="0" fontId="1" fillId="0" borderId="10" xfId="0" applyFont="1" applyBorder="1" applyAlignment="1">
      <alignment vertical="center"/>
    </xf>
    <xf numFmtId="0" fontId="11" fillId="0" borderId="1" xfId="0" applyFont="1" applyBorder="1"/>
    <xf numFmtId="0" fontId="1" fillId="0" borderId="4" xfId="0" applyFont="1" applyBorder="1" applyAlignment="1">
      <alignment vertical="center"/>
    </xf>
    <xf numFmtId="0" fontId="7" fillId="0" borderId="0" xfId="0" applyFont="1" applyAlignment="1">
      <alignment vertical="top"/>
    </xf>
    <xf numFmtId="0" fontId="3" fillId="0" borderId="0" xfId="0" applyFont="1" applyAlignment="1">
      <alignment horizontal="center" vertical="center" wrapText="1"/>
    </xf>
    <xf numFmtId="0" fontId="11" fillId="0" borderId="0" xfId="0" applyFont="1" applyAlignment="1">
      <alignment horizontal="left" vertical="top" wrapText="1" indent="2"/>
    </xf>
    <xf numFmtId="0" fontId="1" fillId="2" borderId="1" xfId="0" applyFont="1" applyFill="1" applyBorder="1" applyAlignment="1">
      <alignment vertical="center"/>
    </xf>
    <xf numFmtId="0" fontId="9"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applyAlignment="1">
      <alignment horizontal="left" wrapText="1" indent="1"/>
    </xf>
    <xf numFmtId="0" fontId="1" fillId="0" borderId="1" xfId="0" applyFont="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1" fillId="0" borderId="0" xfId="0" applyFont="1" applyAlignment="1">
      <alignment horizontal="left" vertical="top" wrapText="1"/>
    </xf>
    <xf numFmtId="0" fontId="1" fillId="0" borderId="0" xfId="0"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vertical="top" wrapText="1"/>
    </xf>
    <xf numFmtId="0" fontId="14" fillId="0" borderId="1" xfId="0" applyFont="1" applyBorder="1" applyAlignment="1">
      <alignment horizontal="center" vertical="top" wrapText="1"/>
    </xf>
    <xf numFmtId="0" fontId="3" fillId="0" borderId="1" xfId="0" applyFont="1" applyBorder="1" applyAlignment="1">
      <alignment horizontal="center"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11" fillId="0" borderId="1" xfId="0" applyFont="1" applyBorder="1" applyAlignment="1">
      <alignment vertical="top" wrapText="1"/>
    </xf>
    <xf numFmtId="0" fontId="11" fillId="0" borderId="0" xfId="0" applyFont="1" applyAlignment="1">
      <alignment wrapText="1"/>
    </xf>
    <xf numFmtId="0" fontId="3" fillId="0" borderId="0" xfId="0" applyFont="1" applyAlignment="1">
      <alignment vertical="top" wrapText="1"/>
    </xf>
    <xf numFmtId="0" fontId="1" fillId="0" borderId="0" xfId="0" applyFont="1" applyAlignment="1">
      <alignment horizontal="center" vertical="top" wrapText="1"/>
    </xf>
    <xf numFmtId="0" fontId="16" fillId="0" borderId="0" xfId="0" applyFont="1" applyAlignment="1">
      <alignment vertical="top" wrapText="1"/>
    </xf>
    <xf numFmtId="0" fontId="3" fillId="0" borderId="2" xfId="0" applyFont="1" applyBorder="1" applyAlignment="1">
      <alignment horizontal="center"/>
    </xf>
    <xf numFmtId="0" fontId="3" fillId="0" borderId="0" xfId="0" applyFont="1" applyAlignment="1">
      <alignment horizontal="center"/>
    </xf>
    <xf numFmtId="0" fontId="11" fillId="0" borderId="0" xfId="0" applyFont="1" applyAlignment="1">
      <alignment vertical="top" wrapText="1"/>
    </xf>
    <xf numFmtId="0" fontId="11" fillId="0" borderId="0" xfId="0" applyFont="1" applyAlignment="1">
      <alignment horizontal="left" indent="1"/>
    </xf>
    <xf numFmtId="0" fontId="13" fillId="0" borderId="0" xfId="0" applyFont="1" applyAlignment="1">
      <alignment horizontal="left" vertical="top" wrapText="1" indent="1"/>
    </xf>
    <xf numFmtId="0" fontId="13" fillId="0" borderId="0" xfId="0" applyFont="1" applyAlignment="1">
      <alignment horizontal="center" vertical="top" wrapText="1"/>
    </xf>
    <xf numFmtId="9" fontId="1" fillId="0" borderId="0" xfId="4" applyFont="1" applyBorder="1" applyAlignment="1" applyProtection="1">
      <alignment horizontal="center"/>
    </xf>
    <xf numFmtId="0" fontId="1" fillId="0" borderId="2" xfId="0" applyFont="1" applyBorder="1" applyAlignment="1">
      <alignment horizontal="center"/>
    </xf>
    <xf numFmtId="165" fontId="1" fillId="0" borderId="0" xfId="0" applyNumberFormat="1" applyFont="1" applyAlignment="1">
      <alignment horizontal="center" vertical="center"/>
    </xf>
    <xf numFmtId="0" fontId="3" fillId="0" borderId="1" xfId="0" applyFont="1" applyBorder="1" applyAlignment="1">
      <alignment horizontal="left" vertical="top"/>
    </xf>
    <xf numFmtId="0" fontId="11" fillId="0" borderId="0" xfId="0" applyFont="1" applyAlignment="1">
      <alignment horizontal="left" vertical="top" wrapText="1" indent="1"/>
    </xf>
    <xf numFmtId="0" fontId="1" fillId="0" borderId="0" xfId="0" applyFont="1" applyAlignment="1">
      <alignment horizontal="left" wrapText="1" indent="1"/>
    </xf>
    <xf numFmtId="0" fontId="13" fillId="0" borderId="0" xfId="0" applyFont="1" applyAlignment="1">
      <alignment horizontal="center" vertical="center" wrapText="1"/>
    </xf>
    <xf numFmtId="0" fontId="12" fillId="0" borderId="0" xfId="0" applyFont="1" applyAlignment="1">
      <alignment wrapText="1"/>
    </xf>
    <xf numFmtId="0" fontId="11" fillId="0" borderId="0" xfId="0" applyFont="1" applyAlignment="1">
      <alignment horizontal="left" wrapText="1"/>
    </xf>
    <xf numFmtId="0" fontId="12" fillId="0" borderId="0" xfId="0" applyFont="1" applyAlignment="1">
      <alignment horizontal="left" vertical="top" wrapText="1"/>
    </xf>
    <xf numFmtId="0" fontId="11" fillId="0" borderId="0" xfId="0" applyFont="1" applyAlignment="1">
      <alignment horizontal="left" vertical="top"/>
    </xf>
    <xf numFmtId="9" fontId="1" fillId="0" borderId="2" xfId="0" applyNumberFormat="1" applyFont="1" applyBorder="1" applyAlignment="1">
      <alignment horizontal="center" vertical="center" wrapText="1"/>
    </xf>
    <xf numFmtId="0" fontId="11" fillId="0" borderId="2" xfId="0" applyFont="1" applyBorder="1" applyAlignment="1">
      <alignment horizontal="center" vertical="top" wrapText="1"/>
    </xf>
    <xf numFmtId="1" fontId="1" fillId="0" borderId="0" xfId="0" applyNumberFormat="1" applyFont="1" applyAlignment="1">
      <alignment horizontal="right" vertical="center" wrapText="1"/>
    </xf>
    <xf numFmtId="0" fontId="11" fillId="0" borderId="14" xfId="0" applyFont="1" applyBorder="1" applyAlignment="1">
      <alignment horizontal="left" vertical="top" indent="4"/>
    </xf>
    <xf numFmtId="9" fontId="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 fillId="0" borderId="1" xfId="0" applyFont="1" applyBorder="1"/>
    <xf numFmtId="0" fontId="1" fillId="3" borderId="1" xfId="0" applyFont="1" applyFill="1" applyBorder="1" applyAlignment="1">
      <alignment horizontal="center" vertical="center"/>
    </xf>
    <xf numFmtId="0" fontId="1" fillId="0" borderId="1" xfId="0" applyFont="1" applyBorder="1" applyAlignment="1">
      <alignment wrapText="1"/>
    </xf>
    <xf numFmtId="9" fontId="1" fillId="0" borderId="0" xfId="0" applyNumberFormat="1" applyFont="1"/>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1" fillId="0" borderId="1" xfId="0" applyFont="1" applyBorder="1" applyAlignment="1">
      <alignment horizontal="center"/>
    </xf>
    <xf numFmtId="10" fontId="1" fillId="0" borderId="1" xfId="0" applyNumberFormat="1" applyFont="1" applyBorder="1" applyAlignment="1">
      <alignment horizontal="right"/>
    </xf>
    <xf numFmtId="0" fontId="12" fillId="5" borderId="1" xfId="0" applyFont="1" applyFill="1" applyBorder="1" applyAlignment="1">
      <alignment horizontal="center" vertical="top"/>
    </xf>
    <xf numFmtId="0" fontId="30" fillId="0" borderId="1" xfId="0" applyFont="1" applyBorder="1" applyAlignment="1">
      <alignment horizontal="center"/>
    </xf>
    <xf numFmtId="10" fontId="11" fillId="0" borderId="0" xfId="0" applyNumberFormat="1" applyFont="1" applyAlignment="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lignment horizontal="center"/>
    </xf>
    <xf numFmtId="0" fontId="3" fillId="5" borderId="1" xfId="0" applyFont="1" applyFill="1" applyBorder="1" applyAlignment="1">
      <alignment horizontal="center" vertical="top" wrapText="1"/>
    </xf>
    <xf numFmtId="9" fontId="1" fillId="0" borderId="1" xfId="0" applyNumberFormat="1" applyFont="1" applyBorder="1" applyAlignment="1">
      <alignment horizontal="right"/>
    </xf>
    <xf numFmtId="9" fontId="1" fillId="0" borderId="0" xfId="4" applyFont="1" applyBorder="1" applyAlignment="1" applyProtection="1">
      <alignment horizontal="left"/>
    </xf>
    <xf numFmtId="0" fontId="1" fillId="0" borderId="1" xfId="0" applyFont="1" applyBorder="1" applyAlignment="1">
      <alignment horizontal="right" wrapText="1"/>
    </xf>
    <xf numFmtId="9" fontId="1" fillId="0" borderId="7" xfId="4" applyFont="1" applyBorder="1" applyAlignment="1" applyProtection="1">
      <alignment horizontal="right"/>
    </xf>
    <xf numFmtId="0" fontId="12" fillId="5" borderId="1" xfId="0" applyFont="1" applyFill="1" applyBorder="1" applyAlignment="1">
      <alignment horizontal="center" vertical="top" wrapText="1"/>
    </xf>
    <xf numFmtId="10" fontId="1" fillId="0" borderId="3" xfId="0" applyNumberFormat="1" applyFont="1" applyBorder="1"/>
    <xf numFmtId="0" fontId="1" fillId="0" borderId="15" xfId="0" applyFont="1" applyBorder="1" applyAlignment="1">
      <alignment horizontal="left"/>
    </xf>
    <xf numFmtId="10" fontId="1" fillId="0" borderId="15" xfId="0" applyNumberFormat="1" applyFont="1" applyBorder="1"/>
    <xf numFmtId="10" fontId="1" fillId="0" borderId="3" xfId="0" applyNumberFormat="1" applyFont="1" applyBorder="1" applyAlignment="1">
      <alignment horizontal="center" vertical="center"/>
    </xf>
    <xf numFmtId="164" fontId="1" fillId="0" borderId="0" xfId="0" applyNumberFormat="1" applyFont="1" applyAlignment="1">
      <alignment horizontal="center"/>
    </xf>
    <xf numFmtId="10" fontId="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left"/>
    </xf>
    <xf numFmtId="0" fontId="1" fillId="0" borderId="0" xfId="0" applyFont="1" applyAlignment="1">
      <alignment vertical="center"/>
    </xf>
    <xf numFmtId="0" fontId="3" fillId="0" borderId="0" xfId="0" applyFont="1" applyAlignment="1">
      <alignment horizontal="left" vertical="top" wrapText="1"/>
    </xf>
    <xf numFmtId="0" fontId="1" fillId="0" borderId="0" xfId="0" applyFont="1" applyAlignment="1">
      <alignment horizontal="center" wrapText="1"/>
    </xf>
    <xf numFmtId="167" fontId="1" fillId="0" borderId="0" xfId="0" applyNumberFormat="1" applyFont="1" applyAlignment="1">
      <alignment horizontal="right" vertical="top"/>
    </xf>
    <xf numFmtId="0" fontId="11" fillId="5" borderId="1" xfId="0" applyFont="1" applyFill="1" applyBorder="1"/>
    <xf numFmtId="167" fontId="3" fillId="5" borderId="1" xfId="0" applyNumberFormat="1" applyFont="1" applyFill="1" applyBorder="1" applyAlignment="1">
      <alignment horizontal="center" vertical="top"/>
    </xf>
    <xf numFmtId="167" fontId="1" fillId="0" borderId="1" xfId="0" applyNumberFormat="1" applyFont="1" applyBorder="1" applyAlignment="1">
      <alignment horizontal="center" vertical="center"/>
    </xf>
    <xf numFmtId="16" fontId="1" fillId="0" borderId="9" xfId="0" applyNumberFormat="1" applyFont="1" applyBorder="1" applyAlignment="1">
      <alignment horizontal="center"/>
    </xf>
    <xf numFmtId="0" fontId="1" fillId="0" borderId="9" xfId="0" applyFont="1" applyBorder="1" applyAlignment="1">
      <alignment horizontal="center"/>
    </xf>
    <xf numFmtId="4" fontId="1" fillId="0" borderId="0" xfId="0" applyNumberFormat="1" applyFont="1" applyAlignment="1">
      <alignment horizontal="right" vertical="top"/>
    </xf>
    <xf numFmtId="167" fontId="1" fillId="0" borderId="0" xfId="0" applyNumberFormat="1" applyFont="1" applyAlignment="1">
      <alignment horizontal="center" vertical="top"/>
    </xf>
    <xf numFmtId="0" fontId="1" fillId="0" borderId="0" xfId="0" applyFont="1" applyAlignment="1">
      <alignment horizontal="left"/>
    </xf>
    <xf numFmtId="167" fontId="1" fillId="0" borderId="2" xfId="0" applyNumberFormat="1" applyFont="1" applyBorder="1" applyAlignment="1">
      <alignment horizontal="center"/>
    </xf>
    <xf numFmtId="0" fontId="3" fillId="5" borderId="1" xfId="0" applyFont="1" applyFill="1" applyBorder="1" applyAlignment="1">
      <alignment vertical="center"/>
    </xf>
    <xf numFmtId="0" fontId="3" fillId="0" borderId="0" xfId="0" applyFont="1" applyAlignment="1">
      <alignment horizontal="center" vertical="center"/>
    </xf>
    <xf numFmtId="0" fontId="1" fillId="0" borderId="1" xfId="0" applyFont="1" applyBorder="1" applyAlignment="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lignment vertical="center"/>
    </xf>
    <xf numFmtId="37" fontId="3" fillId="0" borderId="1" xfId="1" applyNumberFormat="1" applyFont="1" applyBorder="1" applyAlignment="1" applyProtection="1">
      <alignment horizontal="center" vertical="center"/>
    </xf>
    <xf numFmtId="0" fontId="1" fillId="0" borderId="0" xfId="0" applyFont="1" applyAlignment="1">
      <alignment horizontal="left" vertical="center" indent="1"/>
    </xf>
    <xf numFmtId="49" fontId="32" fillId="0" borderId="0" xfId="0" applyNumberFormat="1" applyFont="1" applyAlignment="1">
      <alignment horizontal="center" vertical="center"/>
    </xf>
    <xf numFmtId="0" fontId="3" fillId="5" borderId="1" xfId="0" applyFont="1" applyFill="1" applyBorder="1"/>
    <xf numFmtId="0" fontId="22" fillId="5" borderId="1" xfId="0" applyFont="1" applyFill="1" applyBorder="1" applyAlignment="1">
      <alignment horizontal="center" vertical="center" wrapText="1"/>
    </xf>
    <xf numFmtId="0" fontId="1" fillId="0" borderId="2" xfId="0" applyFont="1" applyBorder="1" applyAlignment="1">
      <alignment horizontal="center" wrapText="1"/>
    </xf>
    <xf numFmtId="0" fontId="1" fillId="5" borderId="1" xfId="0" applyFont="1" applyFill="1" applyBorder="1"/>
    <xf numFmtId="49" fontId="1" fillId="0" borderId="1" xfId="0" applyNumberFormat="1" applyFont="1" applyBorder="1" applyAlignment="1">
      <alignment horizontal="center" vertical="center"/>
    </xf>
    <xf numFmtId="167" fontId="1" fillId="0" borderId="0" xfId="0" applyNumberFormat="1" applyFont="1" applyAlignment="1">
      <alignment horizontal="right"/>
    </xf>
    <xf numFmtId="2" fontId="1" fillId="0" borderId="2" xfId="0" applyNumberFormat="1" applyFont="1" applyBorder="1" applyAlignment="1">
      <alignment horizontal="center" wrapText="1"/>
    </xf>
    <xf numFmtId="0" fontId="1" fillId="0" borderId="2" xfId="0" applyFont="1" applyBorder="1" applyAlignment="1">
      <alignment horizontal="center" vertical="top" wrapText="1"/>
    </xf>
    <xf numFmtId="0" fontId="16" fillId="0" borderId="0" xfId="0" applyFont="1" applyAlignment="1">
      <alignment wrapText="1"/>
    </xf>
    <xf numFmtId="0" fontId="1" fillId="0" borderId="0" xfId="0" applyFont="1" applyAlignment="1">
      <alignment vertical="top"/>
    </xf>
    <xf numFmtId="0" fontId="2" fillId="0" borderId="0" xfId="0" applyFont="1" applyAlignment="1">
      <alignment horizontal="center" vertical="center"/>
    </xf>
    <xf numFmtId="49" fontId="1" fillId="0" borderId="0" xfId="0" applyNumberFormat="1" applyFont="1" applyAlignment="1">
      <alignment horizontal="center"/>
    </xf>
    <xf numFmtId="0" fontId="7" fillId="0" borderId="0" xfId="0" applyFont="1" applyAlignment="1">
      <alignment vertical="top" wrapText="1"/>
    </xf>
    <xf numFmtId="9" fontId="3" fillId="5" borderId="1" xfId="0" applyNumberFormat="1" applyFont="1" applyFill="1" applyBorder="1" applyAlignment="1">
      <alignment horizontal="center" vertical="center" wrapText="1"/>
    </xf>
    <xf numFmtId="9" fontId="12" fillId="5" borderId="1" xfId="0" applyNumberFormat="1" applyFont="1" applyFill="1" applyBorder="1" applyAlignment="1">
      <alignment horizontal="center" vertical="center" wrapText="1"/>
    </xf>
    <xf numFmtId="9" fontId="1" fillId="0" borderId="1" xfId="4" applyFont="1" applyBorder="1" applyAlignment="1" applyProtection="1">
      <alignment horizontal="center" vertical="center"/>
    </xf>
    <xf numFmtId="9"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12" fillId="5" borderId="1" xfId="0" applyFont="1" applyFill="1" applyBorder="1" applyAlignment="1">
      <alignment horizontal="center" vertical="center" wrapText="1"/>
    </xf>
    <xf numFmtId="49" fontId="1" fillId="0" borderId="0" xfId="0" applyNumberFormat="1" applyFont="1" applyAlignment="1">
      <alignment horizontal="left" vertical="center" indent="1"/>
    </xf>
    <xf numFmtId="0" fontId="1" fillId="0" borderId="0" xfId="0" applyFont="1" applyAlignment="1">
      <alignment horizontal="left" vertical="center"/>
    </xf>
    <xf numFmtId="0" fontId="3" fillId="0" borderId="1" xfId="0" applyFont="1" applyBorder="1" applyAlignment="1">
      <alignment horizontal="center"/>
    </xf>
    <xf numFmtId="0" fontId="1" fillId="5" borderId="1" xfId="0" applyFont="1" applyFill="1" applyBorder="1" applyAlignment="1">
      <alignment horizontal="center"/>
    </xf>
    <xf numFmtId="0" fontId="11" fillId="0" borderId="1" xfId="0" applyFont="1" applyBorder="1" applyAlignment="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lignment horizontal="left" vertical="top" wrapText="1" indent="1"/>
    </xf>
    <xf numFmtId="0" fontId="3" fillId="5" borderId="6" xfId="0" applyFont="1" applyFill="1" applyBorder="1" applyAlignment="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Alignment="1">
      <alignment horizontal="right"/>
    </xf>
    <xf numFmtId="0" fontId="1" fillId="0" borderId="0" xfId="0" applyFont="1" applyAlignment="1">
      <alignment horizontal="left" vertical="top" wrapText="1" indent="3"/>
    </xf>
    <xf numFmtId="49" fontId="1" fillId="0" borderId="5" xfId="0" applyNumberFormat="1" applyFont="1" applyBorder="1" applyAlignment="1">
      <alignment horizontal="center" vertical="center"/>
    </xf>
    <xf numFmtId="10" fontId="1" fillId="0" borderId="9" xfId="0" applyNumberFormat="1" applyFont="1" applyBorder="1" applyAlignment="1">
      <alignment horizontal="center"/>
    </xf>
    <xf numFmtId="168"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1" fillId="0" borderId="1" xfId="0" applyNumberFormat="1" applyFont="1" applyBorder="1" applyAlignment="1">
      <alignment horizontal="center" vertical="center" wrapText="1"/>
    </xf>
    <xf numFmtId="0" fontId="11" fillId="0" borderId="1" xfId="0" applyFont="1" applyBorder="1" applyAlignment="1">
      <alignment horizontal="left" vertical="top" wrapText="1" indent="2"/>
    </xf>
    <xf numFmtId="0" fontId="3" fillId="0" borderId="2" xfId="0" applyFont="1" applyBorder="1" applyAlignment="1">
      <alignment horizontal="center" vertical="center" wrapText="1"/>
    </xf>
    <xf numFmtId="0" fontId="12" fillId="0" borderId="2"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3" fillId="5" borderId="1" xfId="0" applyFont="1" applyFill="1" applyBorder="1" applyAlignment="1">
      <alignment horizontal="center" wrapText="1"/>
    </xf>
    <xf numFmtId="0" fontId="3" fillId="0" borderId="6" xfId="0" applyFont="1" applyBorder="1"/>
    <xf numFmtId="0" fontId="3" fillId="0" borderId="9" xfId="0" applyFont="1" applyBorder="1"/>
    <xf numFmtId="0" fontId="3" fillId="5" borderId="5" xfId="0" applyFont="1" applyFill="1" applyBorder="1"/>
    <xf numFmtId="5" fontId="1" fillId="0" borderId="1" xfId="0" applyNumberFormat="1" applyFont="1" applyBorder="1" applyAlignment="1">
      <alignment horizontal="right"/>
    </xf>
    <xf numFmtId="169" fontId="3" fillId="0" borderId="1" xfId="0" applyNumberFormat="1" applyFont="1" applyBorder="1"/>
    <xf numFmtId="169" fontId="1" fillId="0" borderId="1" xfId="0" applyNumberFormat="1" applyFont="1" applyBorder="1" applyAlignment="1">
      <alignment horizontal="right"/>
    </xf>
    <xf numFmtId="0" fontId="16" fillId="5" borderId="1" xfId="0" applyFont="1" applyFill="1" applyBorder="1"/>
    <xf numFmtId="0" fontId="16" fillId="5" borderId="5" xfId="0" applyFont="1" applyFill="1" applyBorder="1"/>
    <xf numFmtId="0" fontId="6" fillId="0" borderId="1"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0" fontId="6" fillId="0" borderId="1" xfId="0" applyFont="1" applyBorder="1" applyAlignment="1">
      <alignment vertical="center"/>
    </xf>
    <xf numFmtId="0" fontId="16" fillId="0" borderId="5" xfId="0" applyFont="1" applyBorder="1" applyAlignment="1">
      <alignment vertical="center" wrapText="1"/>
    </xf>
    <xf numFmtId="0" fontId="16" fillId="0" borderId="1" xfId="0" applyFont="1" applyBorder="1" applyAlignment="1">
      <alignment vertical="top"/>
    </xf>
    <xf numFmtId="172" fontId="16" fillId="0" borderId="1" xfId="2" applyNumberFormat="1" applyFont="1" applyBorder="1" applyAlignment="1" applyProtection="1">
      <alignment horizontal="center" vertical="center"/>
    </xf>
    <xf numFmtId="0" fontId="16" fillId="0" borderId="0" xfId="0" applyFont="1" applyAlignment="1">
      <alignment vertical="top"/>
    </xf>
    <xf numFmtId="1" fontId="3" fillId="0" borderId="1" xfId="0" applyNumberFormat="1" applyFont="1" applyBorder="1" applyAlignment="1">
      <alignment horizontal="center" vertical="center" wrapText="1"/>
    </xf>
    <xf numFmtId="0" fontId="3" fillId="0" borderId="0" xfId="0" applyFont="1" applyAlignment="1">
      <alignment horizontal="left" vertical="center"/>
    </xf>
    <xf numFmtId="0" fontId="16" fillId="0" borderId="12" xfId="0" applyFont="1" applyBorder="1" applyAlignment="1">
      <alignment vertical="center" wrapText="1"/>
    </xf>
    <xf numFmtId="3" fontId="1" fillId="0" borderId="12" xfId="0" applyNumberFormat="1" applyFont="1" applyBorder="1" applyAlignment="1">
      <alignment horizontal="center" vertical="center" wrapText="1"/>
    </xf>
    <xf numFmtId="168" fontId="1" fillId="0" borderId="12" xfId="0" applyNumberFormat="1" applyFont="1" applyBorder="1" applyAlignment="1">
      <alignment horizontal="center" vertical="center" wrapText="1"/>
    </xf>
    <xf numFmtId="0" fontId="16" fillId="0" borderId="1" xfId="0" applyFont="1" applyBorder="1" applyAlignment="1">
      <alignment vertical="center" wrapText="1"/>
    </xf>
    <xf numFmtId="3" fontId="1" fillId="0" borderId="1" xfId="0" applyNumberFormat="1" applyFont="1" applyBorder="1" applyAlignment="1">
      <alignment horizontal="center" vertical="center" wrapText="1"/>
    </xf>
    <xf numFmtId="168" fontId="1" fillId="0" borderId="7" xfId="0" applyNumberFormat="1" applyFont="1" applyBorder="1" applyAlignment="1">
      <alignment horizontal="center" vertical="center"/>
    </xf>
    <xf numFmtId="168" fontId="1" fillId="0" borderId="5" xfId="0" applyNumberFormat="1" applyFont="1" applyBorder="1" applyAlignment="1">
      <alignment horizontal="center" vertical="center"/>
    </xf>
    <xf numFmtId="0" fontId="7" fillId="0" borderId="0" xfId="0" applyFont="1" applyAlignment="1">
      <alignment horizontal="left" vertical="top" wrapText="1"/>
    </xf>
    <xf numFmtId="1" fontId="1" fillId="0" borderId="2" xfId="0" applyNumberFormat="1" applyFont="1" applyBorder="1" applyAlignment="1">
      <alignment horizontal="center"/>
    </xf>
    <xf numFmtId="168" fontId="1" fillId="0" borderId="2" xfId="0" applyNumberFormat="1" applyFont="1" applyBorder="1" applyAlignment="1">
      <alignment horizontal="center"/>
    </xf>
    <xf numFmtId="172" fontId="1" fillId="0" borderId="0" xfId="2" applyNumberFormat="1" applyFont="1" applyBorder="1" applyAlignment="1" applyProtection="1">
      <alignment horizontal="center"/>
    </xf>
    <xf numFmtId="0" fontId="1" fillId="0" borderId="0" xfId="0" quotePrefix="1" applyFont="1" applyAlignment="1">
      <alignment horizontal="center"/>
    </xf>
    <xf numFmtId="167" fontId="1" fillId="0" borderId="0" xfId="0" applyNumberFormat="1" applyFont="1"/>
    <xf numFmtId="0" fontId="1" fillId="0" borderId="2" xfId="0" applyFont="1" applyBorder="1" applyAlignment="1">
      <alignment horizontal="left" indent="4"/>
    </xf>
    <xf numFmtId="167" fontId="1" fillId="0" borderId="0" xfId="0" applyNumberFormat="1" applyFont="1" applyAlignment="1">
      <alignment horizontal="center" vertical="center"/>
    </xf>
    <xf numFmtId="0" fontId="1" fillId="3" borderId="0" xfId="0" applyFont="1" applyFill="1"/>
    <xf numFmtId="0" fontId="1" fillId="0" borderId="0" xfId="0" applyFont="1" applyAlignment="1">
      <alignment horizontal="left" indent="2"/>
    </xf>
    <xf numFmtId="2" fontId="1" fillId="0" borderId="1" xfId="0" applyNumberFormat="1" applyFont="1" applyBorder="1" applyAlignment="1">
      <alignment horizontal="center" vertical="center"/>
    </xf>
    <xf numFmtId="0" fontId="6" fillId="5" borderId="1" xfId="0" applyFont="1" applyFill="1" applyBorder="1" applyAlignment="1">
      <alignment horizontal="center"/>
    </xf>
    <xf numFmtId="0" fontId="1" fillId="2" borderId="1" xfId="0" applyFont="1" applyFill="1" applyBorder="1" applyAlignment="1">
      <alignment horizontal="center"/>
    </xf>
    <xf numFmtId="0" fontId="3" fillId="0" borderId="0" xfId="0" applyFont="1" applyAlignment="1">
      <alignment vertical="top"/>
    </xf>
    <xf numFmtId="0" fontId="16" fillId="0" borderId="1" xfId="0" applyFont="1" applyBorder="1" applyAlignment="1">
      <alignment horizontal="center" vertical="top" wrapText="1"/>
    </xf>
    <xf numFmtId="0" fontId="16" fillId="0" borderId="6" xfId="0" applyFont="1" applyBorder="1" applyAlignment="1">
      <alignment horizontal="center" vertical="top" wrapText="1"/>
    </xf>
    <xf numFmtId="0" fontId="16" fillId="0" borderId="9" xfId="0" applyFont="1" applyBorder="1" applyAlignment="1">
      <alignment horizontal="center" vertical="top" wrapText="1"/>
    </xf>
    <xf numFmtId="0" fontId="16" fillId="0" borderId="5" xfId="0" applyFont="1" applyBorder="1" applyAlignment="1">
      <alignment horizontal="center" vertical="top" wrapText="1"/>
    </xf>
    <xf numFmtId="0" fontId="1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5" fillId="0" borderId="0" xfId="0" applyFont="1"/>
    <xf numFmtId="0" fontId="11" fillId="0" borderId="1" xfId="0" applyFont="1" applyBorder="1" applyAlignment="1">
      <alignment vertical="top"/>
    </xf>
    <xf numFmtId="0" fontId="8" fillId="0" borderId="0" xfId="0" applyFont="1" applyAlignment="1">
      <alignment wrapText="1"/>
    </xf>
    <xf numFmtId="49" fontId="3" fillId="0" borderId="1" xfId="0" applyNumberFormat="1" applyFont="1" applyBorder="1" applyAlignment="1">
      <alignment horizontal="center"/>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quotePrefix="1"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quotePrefix="1" applyFont="1" applyBorder="1" applyAlignment="1">
      <alignment horizontal="center" vertical="top" wrapText="1"/>
    </xf>
    <xf numFmtId="0" fontId="11" fillId="0" borderId="18" xfId="0" applyFont="1" applyBorder="1" applyAlignment="1">
      <alignment vertical="top" wrapText="1"/>
    </xf>
    <xf numFmtId="0" fontId="11" fillId="0" borderId="19" xfId="0" applyFont="1" applyBorder="1" applyAlignment="1">
      <alignment horizontal="center" vertical="top" wrapText="1"/>
    </xf>
    <xf numFmtId="0" fontId="1" fillId="0" borderId="18" xfId="0" applyFont="1" applyBorder="1" applyAlignment="1">
      <alignment vertical="top" wrapText="1"/>
    </xf>
    <xf numFmtId="10" fontId="1" fillId="0" borderId="1" xfId="4" applyNumberFormat="1" applyFont="1" applyFill="1" applyBorder="1" applyAlignment="1" applyProtection="1">
      <alignment horizontal="center" vertical="center"/>
    </xf>
    <xf numFmtId="49" fontId="1" fillId="0" borderId="1" xfId="0" applyNumberFormat="1" applyFont="1" applyBorder="1" applyAlignment="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lignment horizontal="center" vertical="center" wrapText="1"/>
    </xf>
    <xf numFmtId="0" fontId="0" fillId="0" borderId="0" xfId="0" applyAlignment="1">
      <alignment wrapText="1"/>
    </xf>
    <xf numFmtId="0" fontId="43" fillId="0" borderId="0" xfId="0" applyFont="1" applyAlignment="1">
      <alignment horizontal="justify" vertical="center"/>
    </xf>
    <xf numFmtId="0" fontId="46" fillId="0" borderId="0" xfId="0" applyFont="1" applyAlignment="1">
      <alignment horizontal="justify" vertical="center"/>
    </xf>
    <xf numFmtId="0" fontId="45" fillId="0" borderId="0" xfId="0" applyFont="1" applyAlignment="1">
      <alignment horizontal="justify" vertical="center"/>
    </xf>
    <xf numFmtId="0" fontId="49" fillId="0" borderId="0" xfId="0" applyFont="1" applyAlignment="1">
      <alignment horizontal="justify" vertical="center"/>
    </xf>
    <xf numFmtId="0" fontId="47" fillId="0" borderId="0" xfId="0" applyFont="1" applyAlignment="1">
      <alignment horizontal="justify" vertical="center"/>
    </xf>
    <xf numFmtId="0" fontId="51" fillId="0" borderId="0" xfId="0" applyFont="1" applyAlignment="1">
      <alignment horizontal="justify" vertical="center"/>
    </xf>
    <xf numFmtId="0" fontId="54" fillId="0" borderId="0" xfId="0" applyFont="1" applyAlignment="1">
      <alignment horizontal="justify" vertical="center"/>
    </xf>
    <xf numFmtId="0" fontId="48" fillId="0" borderId="0" xfId="0" applyFont="1" applyAlignment="1">
      <alignment horizontal="justify" vertical="center"/>
    </xf>
    <xf numFmtId="0" fontId="55" fillId="0" borderId="0" xfId="0" applyFont="1" applyAlignment="1">
      <alignment horizontal="justify" vertical="center"/>
    </xf>
    <xf numFmtId="0" fontId="56" fillId="0" borderId="0" xfId="0" applyFont="1" applyAlignment="1">
      <alignment horizontal="center" vertical="center"/>
    </xf>
    <xf numFmtId="0" fontId="0" fillId="0" borderId="13" xfId="0" applyBorder="1" applyAlignment="1">
      <alignment horizontal="left" vertical="top" wrapText="1"/>
    </xf>
    <xf numFmtId="0" fontId="57" fillId="5" borderId="1" xfId="0" applyFont="1" applyFill="1" applyBorder="1" applyAlignment="1">
      <alignment horizontal="center" vertical="center" wrapText="1"/>
    </xf>
    <xf numFmtId="0" fontId="1" fillId="0" borderId="2" xfId="0" applyFont="1" applyBorder="1" applyAlignment="1">
      <alignment horizontal="left" vertical="top"/>
    </xf>
    <xf numFmtId="0" fontId="12" fillId="0" borderId="18" xfId="0" applyFont="1" applyBorder="1" applyAlignment="1">
      <alignment vertical="top" wrapText="1"/>
    </xf>
    <xf numFmtId="9" fontId="11" fillId="0" borderId="19" xfId="0" applyNumberFormat="1" applyFont="1" applyBorder="1" applyAlignment="1">
      <alignment vertical="top" wrapText="1"/>
    </xf>
    <xf numFmtId="9" fontId="0" fillId="0" borderId="0" xfId="0" applyNumberFormat="1"/>
    <xf numFmtId="170" fontId="0" fillId="0" borderId="0" xfId="4" applyNumberFormat="1" applyFont="1"/>
    <xf numFmtId="0" fontId="59" fillId="7" borderId="26" xfId="5" applyFont="1" applyProtection="1"/>
    <xf numFmtId="0" fontId="0" fillId="0" borderId="1" xfId="0" applyBorder="1" applyAlignment="1">
      <alignment horizontal="center" vertical="center"/>
    </xf>
    <xf numFmtId="0" fontId="9" fillId="0" borderId="9" xfId="0" applyFont="1" applyBorder="1" applyAlignment="1">
      <alignment vertical="center"/>
    </xf>
    <xf numFmtId="0" fontId="9" fillId="0" borderId="5" xfId="0" applyFont="1" applyBorder="1" applyAlignment="1">
      <alignment vertical="center"/>
    </xf>
    <xf numFmtId="16" fontId="1" fillId="0" borderId="2" xfId="0" applyNumberFormat="1" applyFont="1" applyBorder="1" applyAlignment="1">
      <alignment horizontal="center"/>
    </xf>
    <xf numFmtId="6" fontId="1" fillId="0" borderId="2" xfId="0" applyNumberFormat="1"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wrapText="1"/>
    </xf>
    <xf numFmtId="0" fontId="13" fillId="0" borderId="1" xfId="0" applyFont="1" applyBorder="1" applyAlignment="1">
      <alignment horizontal="center" vertical="top" wrapText="1"/>
    </xf>
    <xf numFmtId="10" fontId="11" fillId="0" borderId="1" xfId="0" applyNumberFormat="1" applyFont="1" applyBorder="1" applyAlignment="1">
      <alignment horizontal="right" vertical="top"/>
    </xf>
    <xf numFmtId="0" fontId="1" fillId="0" borderId="20" xfId="0" applyFont="1" applyBorder="1" applyAlignment="1">
      <alignment horizontal="center" vertical="center"/>
    </xf>
    <xf numFmtId="170" fontId="1" fillId="0" borderId="1" xfId="4" applyNumberFormat="1" applyFont="1" applyBorder="1" applyAlignment="1" applyProtection="1">
      <alignment horizontal="center" vertical="center" wrapText="1"/>
    </xf>
    <xf numFmtId="170" fontId="1" fillId="0" borderId="1" xfId="4" applyNumberFormat="1" applyFont="1" applyBorder="1" applyAlignment="1" applyProtection="1">
      <alignment horizontal="left" vertical="center" wrapText="1"/>
    </xf>
    <xf numFmtId="9" fontId="1" fillId="0" borderId="12" xfId="4" applyFont="1" applyFill="1" applyBorder="1" applyAlignment="1" applyProtection="1">
      <alignment horizontal="center" vertical="center" wrapText="1"/>
    </xf>
    <xf numFmtId="0" fontId="1" fillId="0" borderId="0" xfId="0" applyFont="1" applyAlignment="1">
      <alignment horizontal="left" vertical="top" indent="1"/>
    </xf>
    <xf numFmtId="14" fontId="1" fillId="0" borderId="2" xfId="0" applyNumberFormat="1" applyFont="1" applyBorder="1" applyAlignment="1">
      <alignment horizontal="center" wrapText="1"/>
    </xf>
    <xf numFmtId="14" fontId="1" fillId="0" borderId="2" xfId="0" applyNumberFormat="1" applyFont="1" applyBorder="1" applyAlignment="1">
      <alignment horizontal="center"/>
    </xf>
    <xf numFmtId="14" fontId="1" fillId="0" borderId="2" xfId="0" applyNumberFormat="1" applyFont="1" applyBorder="1" applyAlignment="1">
      <alignment horizontal="left" indent="1"/>
    </xf>
    <xf numFmtId="170" fontId="16" fillId="0" borderId="1" xfId="4" applyNumberFormat="1" applyFont="1" applyFill="1" applyBorder="1" applyAlignment="1" applyProtection="1">
      <alignment horizontal="center" vertical="center"/>
    </xf>
    <xf numFmtId="171" fontId="16" fillId="0" borderId="1" xfId="2" applyNumberFormat="1" applyFont="1" applyFill="1" applyBorder="1" applyAlignment="1" applyProtection="1">
      <alignment horizontal="center" vertical="center"/>
    </xf>
    <xf numFmtId="0" fontId="1" fillId="0" borderId="0" xfId="0" applyFont="1" applyAlignment="1">
      <alignment vertical="center" wrapText="1"/>
    </xf>
    <xf numFmtId="0" fontId="1" fillId="0" borderId="0" xfId="0" applyFont="1" applyAlignment="1">
      <alignment horizontal="left" wrapText="1"/>
    </xf>
    <xf numFmtId="0" fontId="1" fillId="0" borderId="2" xfId="0" applyFont="1" applyBorder="1" applyAlignment="1">
      <alignment vertical="top" wrapText="1"/>
    </xf>
    <xf numFmtId="170" fontId="1" fillId="0" borderId="0" xfId="4" applyNumberFormat="1" applyFont="1" applyBorder="1" applyAlignment="1" applyProtection="1">
      <alignment horizontal="center" vertical="center" wrapText="1"/>
    </xf>
    <xf numFmtId="0" fontId="16" fillId="0" borderId="0" xfId="0" applyFont="1" applyAlignment="1">
      <alignment horizontal="left" vertical="top" wrapText="1"/>
    </xf>
    <xf numFmtId="0" fontId="0" fillId="0" borderId="0" xfId="0" applyAlignment="1">
      <alignment horizontal="right" wrapText="1"/>
    </xf>
    <xf numFmtId="0" fontId="0" fillId="0" borderId="0" xfId="0" applyAlignment="1">
      <alignment horizontal="right"/>
    </xf>
    <xf numFmtId="37" fontId="3" fillId="0" borderId="0" xfId="0" applyNumberFormat="1" applyFont="1"/>
    <xf numFmtId="0" fontId="0" fillId="0" borderId="0" xfId="0" applyAlignment="1">
      <alignment horizontal="center"/>
    </xf>
    <xf numFmtId="0" fontId="25" fillId="4" borderId="0" xfId="0" applyFont="1" applyFill="1" applyAlignment="1">
      <alignment horizontal="center" vertical="top" wrapText="1"/>
    </xf>
    <xf numFmtId="10" fontId="1" fillId="0" borderId="0" xfId="0" applyNumberFormat="1" applyFont="1" applyAlignment="1">
      <alignment horizontal="right"/>
    </xf>
    <xf numFmtId="0" fontId="1" fillId="0" borderId="2" xfId="0" applyFont="1" applyBorder="1" applyAlignment="1">
      <alignment horizontal="left"/>
    </xf>
    <xf numFmtId="0" fontId="3" fillId="0" borderId="2" xfId="0" applyFont="1" applyBorder="1" applyAlignment="1">
      <alignment horizontal="left"/>
    </xf>
    <xf numFmtId="0" fontId="3" fillId="0" borderId="0" xfId="0" applyFont="1" applyAlignment="1">
      <alignment horizontal="left" vertical="center" wrapText="1"/>
    </xf>
    <xf numFmtId="0" fontId="1" fillId="0" borderId="0" xfId="0" applyFont="1"/>
    <xf numFmtId="0" fontId="1" fillId="0" borderId="0" xfId="0" applyFont="1" applyAlignment="1">
      <alignment horizontal="left" vertical="top" wrapText="1"/>
    </xf>
    <xf numFmtId="0" fontId="1" fillId="0" borderId="2" xfId="0" applyFont="1" applyBorder="1" applyAlignment="1">
      <alignment horizontal="left" wrapText="1"/>
    </xf>
    <xf numFmtId="0" fontId="1" fillId="0" borderId="15" xfId="0" applyFont="1" applyBorder="1" applyAlignment="1">
      <alignment horizontal="left" vertical="top" wrapText="1"/>
    </xf>
    <xf numFmtId="0" fontId="38" fillId="0" borderId="0" xfId="0" applyFont="1" applyAlignment="1">
      <alignment horizontal="left" vertical="top" wrapText="1"/>
    </xf>
    <xf numFmtId="0" fontId="2" fillId="2" borderId="0" xfId="0" applyFont="1" applyFill="1" applyAlignment="1">
      <alignment horizontal="center" vertical="center"/>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6" xfId="3" applyBorder="1" applyAlignment="1" applyProtection="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left" wrapText="1"/>
    </xf>
    <xf numFmtId="0" fontId="1" fillId="0" borderId="0" xfId="0" applyFont="1" applyAlignment="1">
      <alignment horizontal="left" vertical="top" wrapText="1" indent="4"/>
    </xf>
    <xf numFmtId="0" fontId="1" fillId="0" borderId="2" xfId="0" applyFont="1" applyBorder="1" applyAlignment="1">
      <alignment horizontal="left" vertical="top" wrapText="1" indent="4"/>
    </xf>
    <xf numFmtId="0" fontId="0" fillId="5" borderId="1" xfId="0" applyFill="1" applyBorder="1" applyAlignment="1">
      <alignment horizontal="center"/>
    </xf>
    <xf numFmtId="0" fontId="1" fillId="0" borderId="0" xfId="0" applyFont="1" applyAlignment="1">
      <alignment horizontal="left" vertical="center" wrapText="1"/>
    </xf>
    <xf numFmtId="0" fontId="8" fillId="0" borderId="6" xfId="0" applyFont="1" applyBorder="1" applyAlignment="1">
      <alignment horizontal="left" vertical="top" wrapText="1"/>
    </xf>
    <xf numFmtId="0" fontId="8" fillId="0" borderId="9" xfId="0" applyFont="1" applyBorder="1" applyAlignment="1">
      <alignment horizontal="left" vertical="top" wrapText="1"/>
    </xf>
    <xf numFmtId="0" fontId="16" fillId="0" borderId="6" xfId="0" applyFont="1" applyBorder="1" applyAlignment="1">
      <alignment horizontal="left" vertical="top" wrapText="1"/>
    </xf>
    <xf numFmtId="0" fontId="16" fillId="0" borderId="9" xfId="0" applyFont="1" applyBorder="1" applyAlignment="1">
      <alignment horizontal="left" vertical="top" wrapText="1"/>
    </xf>
    <xf numFmtId="0" fontId="3" fillId="0" borderId="1" xfId="0" applyFont="1" applyBorder="1" applyAlignment="1">
      <alignment vertical="center"/>
    </xf>
    <xf numFmtId="0" fontId="0" fillId="5" borderId="1" xfId="0" applyFill="1" applyBorder="1" applyAlignment="1">
      <alignment vertical="center"/>
    </xf>
    <xf numFmtId="0" fontId="0" fillId="0" borderId="1" xfId="0" applyBorder="1" applyAlignment="1">
      <alignment vertical="center"/>
    </xf>
    <xf numFmtId="0" fontId="1" fillId="0" borderId="0" xfId="0" applyFont="1" applyAlignment="1">
      <alignment horizontal="left" vertical="top" wrapText="1" indent="1"/>
    </xf>
    <xf numFmtId="0" fontId="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11" fillId="0" borderId="6" xfId="0" applyFont="1" applyBorder="1"/>
    <xf numFmtId="0" fontId="0" fillId="0" borderId="5" xfId="0" applyBorder="1"/>
    <xf numFmtId="0" fontId="1" fillId="0" borderId="6" xfId="0" applyFont="1" applyBorder="1"/>
    <xf numFmtId="0" fontId="3" fillId="0" borderId="1" xfId="0" applyFont="1" applyBorder="1" applyAlignment="1">
      <alignment horizontal="center" vertical="center"/>
    </xf>
    <xf numFmtId="0" fontId="3" fillId="0" borderId="0" xfId="0" applyFont="1" applyAlignment="1">
      <alignment horizontal="left" wrapText="1"/>
    </xf>
    <xf numFmtId="0" fontId="0" fillId="0" borderId="0" xfId="0" applyAlignment="1">
      <alignment horizontal="left" wrapText="1"/>
    </xf>
    <xf numFmtId="0" fontId="1" fillId="0" borderId="0" xfId="3" applyFont="1" applyAlignment="1" applyProtection="1">
      <alignment vertical="top" wrapText="1"/>
    </xf>
    <xf numFmtId="0" fontId="0" fillId="0" borderId="3" xfId="0" applyBorder="1" applyAlignment="1">
      <alignment horizontal="center" vertical="center"/>
    </xf>
    <xf numFmtId="0" fontId="0" fillId="0" borderId="12" xfId="0" applyBorder="1" applyAlignment="1">
      <alignment horizontal="center" vertical="center"/>
    </xf>
    <xf numFmtId="0" fontId="1" fillId="0" borderId="14"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29" fillId="0" borderId="0" xfId="0" applyFont="1" applyAlignment="1">
      <alignment horizontal="center" vertical="center" wrapText="1"/>
    </xf>
    <xf numFmtId="0" fontId="28" fillId="0" borderId="0" xfId="0" applyFont="1" applyAlignment="1">
      <alignment horizontal="center" vertical="center" wrapText="1"/>
    </xf>
    <xf numFmtId="0" fontId="26" fillId="5" borderId="1" xfId="0" applyFont="1" applyFill="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left" vertical="top" wrapText="1" indent="2"/>
    </xf>
    <xf numFmtId="0" fontId="1" fillId="0" borderId="0" xfId="0" applyFont="1" applyAlignment="1">
      <alignment horizontal="left" vertical="center" wrapText="1" indent="1"/>
    </xf>
    <xf numFmtId="0" fontId="1" fillId="0" borderId="7"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0" xfId="0" applyFont="1" applyAlignment="1">
      <alignment horizontal="left" vertical="top" wrapText="1"/>
    </xf>
    <xf numFmtId="0" fontId="3"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wrapText="1" indent="2"/>
    </xf>
    <xf numFmtId="0" fontId="12" fillId="0" borderId="14" xfId="0" applyFont="1" applyBorder="1"/>
    <xf numFmtId="0" fontId="1" fillId="0" borderId="20" xfId="0" applyFont="1" applyBorder="1"/>
    <xf numFmtId="0" fontId="1" fillId="0" borderId="7" xfId="0" applyFont="1" applyBorder="1"/>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9" xfId="0" applyFont="1" applyBorder="1" applyAlignment="1">
      <alignment wrapText="1"/>
    </xf>
    <xf numFmtId="0" fontId="1" fillId="0" borderId="5" xfId="0" applyFont="1" applyBorder="1" applyAlignment="1">
      <alignment wrapText="1"/>
    </xf>
    <xf numFmtId="0" fontId="1" fillId="0" borderId="14" xfId="0" applyFont="1" applyBorder="1" applyAlignment="1">
      <alignment wrapText="1"/>
    </xf>
    <xf numFmtId="0" fontId="1" fillId="0" borderId="20" xfId="0" applyFont="1" applyBorder="1" applyAlignment="1">
      <alignment wrapText="1"/>
    </xf>
    <xf numFmtId="0" fontId="1" fillId="0" borderId="7" xfId="0" applyFont="1" applyBorder="1" applyAlignment="1">
      <alignment wrapText="1"/>
    </xf>
    <xf numFmtId="0" fontId="11" fillId="0" borderId="0" xfId="0" applyFont="1" applyAlignment="1">
      <alignmen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indent="3"/>
    </xf>
    <xf numFmtId="0" fontId="1" fillId="0" borderId="14" xfId="0" applyFont="1" applyBorder="1" applyAlignment="1">
      <alignment horizontal="left" vertical="top" wrapText="1" indent="8"/>
    </xf>
    <xf numFmtId="0" fontId="1" fillId="0" borderId="20" xfId="0" applyFont="1" applyBorder="1" applyAlignment="1">
      <alignment horizontal="left" vertical="top" wrapText="1" indent="8"/>
    </xf>
    <xf numFmtId="0" fontId="1" fillId="0" borderId="7" xfId="0" applyFont="1" applyBorder="1" applyAlignment="1">
      <alignment horizontal="left" vertical="top" wrapText="1" indent="8"/>
    </xf>
    <xf numFmtId="0" fontId="11" fillId="0" borderId="0" xfId="0" applyFont="1" applyAlignment="1">
      <alignment horizontal="left" vertical="top" wrapText="1" indent="1"/>
    </xf>
    <xf numFmtId="0" fontId="1" fillId="0" borderId="0" xfId="0" applyFont="1" applyAlignment="1">
      <alignment horizontal="left" wrapText="1" indent="1"/>
    </xf>
    <xf numFmtId="0" fontId="12" fillId="0" borderId="0" xfId="0" applyFont="1"/>
    <xf numFmtId="0" fontId="1" fillId="0" borderId="0" xfId="0" applyFont="1" applyAlignment="1">
      <alignment horizontal="left" vertical="top" indent="6"/>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xf numFmtId="0" fontId="3" fillId="0" borderId="14" xfId="0" applyFont="1" applyBorder="1" applyAlignment="1">
      <alignment horizontal="left" vertical="top" wrapText="1"/>
    </xf>
    <xf numFmtId="0" fontId="1" fillId="0" borderId="0" xfId="0" applyFont="1" applyAlignment="1">
      <alignment horizontal="center" vertical="center"/>
    </xf>
    <xf numFmtId="0" fontId="1" fillId="0" borderId="9" xfId="0" applyFont="1" applyBorder="1"/>
    <xf numFmtId="0" fontId="1" fillId="0" borderId="5" xfId="0" applyFont="1" applyBorder="1"/>
    <xf numFmtId="0" fontId="11" fillId="0" borderId="0" xfId="0" applyFont="1" applyAlignment="1">
      <alignment horizontal="left" indent="1"/>
    </xf>
    <xf numFmtId="0" fontId="1" fillId="0" borderId="0" xfId="0" applyFont="1" applyAlignment="1">
      <alignment horizontal="left" indent="1"/>
    </xf>
    <xf numFmtId="0" fontId="1" fillId="0" borderId="0" xfId="0" applyFont="1" applyAlignment="1">
      <alignment horizontal="left"/>
    </xf>
    <xf numFmtId="0" fontId="3" fillId="0" borderId="0" xfId="0" applyFont="1" applyAlignment="1">
      <alignment vertical="top" wrapText="1"/>
    </xf>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3" fillId="5" borderId="1" xfId="0" applyFont="1" applyFill="1" applyBorder="1" applyAlignment="1">
      <alignment horizontal="center"/>
    </xf>
    <xf numFmtId="0" fontId="1" fillId="0" borderId="2" xfId="0" applyFont="1" applyBorder="1" applyAlignment="1">
      <alignment horizontal="center" wrapText="1"/>
    </xf>
    <xf numFmtId="0" fontId="3" fillId="0" borderId="2" xfId="0" applyFont="1" applyBorder="1" applyAlignment="1">
      <alignment vertical="top" wrapText="1"/>
    </xf>
    <xf numFmtId="0" fontId="1" fillId="0" borderId="2" xfId="0" applyFont="1" applyBorder="1" applyAlignment="1">
      <alignment vertical="top" wrapText="1"/>
    </xf>
    <xf numFmtId="0" fontId="1" fillId="0" borderId="0" xfId="0" applyFont="1" applyAlignment="1">
      <alignment vertical="top"/>
    </xf>
    <xf numFmtId="0" fontId="16" fillId="0" borderId="0" xfId="0" applyFont="1" applyAlignment="1">
      <alignment horizontal="left"/>
    </xf>
    <xf numFmtId="0" fontId="13" fillId="0" borderId="0" xfId="0" applyFont="1" applyAlignment="1">
      <alignment horizontal="left" indent="1"/>
    </xf>
    <xf numFmtId="0" fontId="13" fillId="0" borderId="14" xfId="0" applyFont="1" applyBorder="1" applyAlignment="1">
      <alignment horizontal="left" indent="1"/>
    </xf>
    <xf numFmtId="0" fontId="13" fillId="0" borderId="0" xfId="0" applyFont="1" applyAlignment="1">
      <alignment vertical="top" wrapText="1"/>
    </xf>
    <xf numFmtId="0" fontId="11" fillId="0" borderId="0" xfId="0" applyFont="1"/>
    <xf numFmtId="0" fontId="1" fillId="0" borderId="0" xfId="0" applyFont="1" applyAlignment="1">
      <alignment horizontal="left" vertical="top" wrapText="1" indent="10"/>
    </xf>
    <xf numFmtId="0" fontId="3" fillId="0" borderId="0" xfId="0" applyFont="1" applyAlignment="1">
      <alignment horizontal="left"/>
    </xf>
    <xf numFmtId="0" fontId="1" fillId="2" borderId="3" xfId="0" applyFont="1" applyFill="1" applyBorder="1" applyAlignment="1">
      <alignment horizontal="center" vertical="top" wrapText="1"/>
    </xf>
    <xf numFmtId="0" fontId="1" fillId="2" borderId="12" xfId="0" applyFont="1" applyFill="1" applyBorder="1" applyAlignment="1">
      <alignment horizontal="center" vertical="top" wrapText="1"/>
    </xf>
    <xf numFmtId="0" fontId="3" fillId="5" borderId="1" xfId="0" applyFont="1" applyFill="1" applyBorder="1" applyAlignment="1">
      <alignment horizontal="center" vertical="top" wrapText="1"/>
    </xf>
    <xf numFmtId="0" fontId="12" fillId="5" borderId="1" xfId="0" applyFont="1" applyFill="1" applyBorder="1" applyAlignment="1">
      <alignment horizontal="center" vertical="top" wrapText="1"/>
    </xf>
    <xf numFmtId="0" fontId="3" fillId="0" borderId="0" xfId="0" applyFont="1" applyAlignment="1">
      <alignment horizontal="left" indent="1"/>
    </xf>
    <xf numFmtId="0" fontId="11" fillId="0" borderId="0" xfId="0" applyFont="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20" xfId="0" applyFont="1" applyBorder="1" applyAlignment="1">
      <alignment horizontal="left" vertical="top" wrapText="1"/>
    </xf>
    <xf numFmtId="0" fontId="11" fillId="0" borderId="14" xfId="0" applyFont="1" applyBorder="1" applyAlignment="1">
      <alignment horizontal="left" vertical="top" wrapText="1"/>
    </xf>
    <xf numFmtId="0" fontId="11" fillId="0" borderId="0" xfId="0" applyFont="1" applyAlignment="1">
      <alignment horizontal="left" indent="12"/>
    </xf>
    <xf numFmtId="0" fontId="31" fillId="0" borderId="8" xfId="0" applyFont="1" applyBorder="1" applyAlignment="1">
      <alignment vertical="center" wrapText="1"/>
    </xf>
    <xf numFmtId="0" fontId="16" fillId="0" borderId="12" xfId="0" applyFont="1" applyBorder="1" applyAlignment="1">
      <alignment wrapText="1"/>
    </xf>
    <xf numFmtId="0" fontId="16" fillId="0" borderId="5" xfId="0" applyFont="1" applyBorder="1" applyAlignment="1">
      <alignment wrapText="1"/>
    </xf>
    <xf numFmtId="0" fontId="16" fillId="0" borderId="1" xfId="0" applyFont="1" applyBorder="1" applyAlignment="1">
      <alignment wrapText="1"/>
    </xf>
    <xf numFmtId="0" fontId="16" fillId="0" borderId="11" xfId="0" applyFont="1" applyBorder="1" applyAlignment="1">
      <alignment wrapText="1"/>
    </xf>
    <xf numFmtId="0" fontId="16" fillId="0" borderId="3" xfId="0" applyFont="1"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0" fillId="0" borderId="14" xfId="0" applyFont="1" applyBorder="1" applyAlignment="1">
      <alignment wrapText="1"/>
    </xf>
    <xf numFmtId="0" fontId="1" fillId="0" borderId="3" xfId="0" applyFont="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left" indent="2"/>
    </xf>
    <xf numFmtId="0" fontId="1" fillId="0" borderId="14" xfId="0" applyFont="1" applyBorder="1" applyAlignment="1">
      <alignment horizontal="left" indent="2"/>
    </xf>
    <xf numFmtId="0" fontId="7" fillId="0" borderId="0" xfId="0" applyFont="1" applyAlignment="1">
      <alignment horizontal="left" vertical="top"/>
    </xf>
    <xf numFmtId="0" fontId="1" fillId="0" borderId="7" xfId="0" applyFont="1" applyBorder="1" applyAlignment="1">
      <alignment horizontal="left" vertical="top" wrapText="1"/>
    </xf>
    <xf numFmtId="0" fontId="1" fillId="0" borderId="2" xfId="0" applyFont="1" applyBorder="1" applyAlignment="1">
      <alignment horizontal="center"/>
    </xf>
    <xf numFmtId="0" fontId="16" fillId="0" borderId="8" xfId="0" applyFont="1" applyBorder="1" applyAlignment="1">
      <alignment wrapText="1"/>
    </xf>
    <xf numFmtId="0" fontId="1" fillId="0" borderId="12" xfId="0" applyFont="1" applyBorder="1" applyAlignment="1">
      <alignment wrapText="1"/>
    </xf>
    <xf numFmtId="0" fontId="1" fillId="0" borderId="11" xfId="0" applyFont="1" applyBorder="1" applyAlignment="1">
      <alignment wrapText="1"/>
    </xf>
    <xf numFmtId="0" fontId="1" fillId="0" borderId="3" xfId="0" applyFont="1" applyBorder="1" applyAlignment="1">
      <alignment wrapText="1"/>
    </xf>
    <xf numFmtId="0" fontId="16" fillId="0" borderId="2" xfId="0" applyFont="1" applyBorder="1" applyAlignment="1">
      <alignment horizontal="left" wrapText="1"/>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3" fillId="5" borderId="1" xfId="0" applyFont="1" applyFill="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3" fillId="5" borderId="6"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1" fillId="0" borderId="7" xfId="0" applyFont="1" applyBorder="1" applyAlignment="1">
      <alignment horizontal="left" wrapText="1" indent="1"/>
    </xf>
    <xf numFmtId="0" fontId="11" fillId="0" borderId="0" xfId="0" applyFont="1" applyAlignment="1">
      <alignment horizontal="left" wrapText="1" indent="1"/>
    </xf>
    <xf numFmtId="0" fontId="1" fillId="0" borderId="7" xfId="0" applyFont="1" applyBorder="1" applyAlignment="1">
      <alignment horizontal="left" vertical="top" wrapText="1" indent="1"/>
    </xf>
    <xf numFmtId="0" fontId="1" fillId="5" borderId="1" xfId="0" applyFont="1" applyFill="1" applyBorder="1"/>
    <xf numFmtId="0" fontId="3" fillId="0" borderId="2"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1" fillId="3" borderId="14" xfId="0" applyFont="1" applyFill="1" applyBorder="1" applyAlignment="1">
      <alignment horizontal="left" vertical="top" wrapText="1"/>
    </xf>
    <xf numFmtId="0" fontId="1" fillId="3" borderId="20" xfId="0" applyFont="1" applyFill="1" applyBorder="1" applyAlignment="1">
      <alignment horizontal="left" vertical="top" wrapText="1"/>
    </xf>
    <xf numFmtId="0" fontId="3" fillId="0" borderId="0" xfId="0" applyFont="1" applyAlignment="1">
      <alignment horizontal="left" vertical="top" wrapText="1" indent="1"/>
    </xf>
    <xf numFmtId="0" fontId="1" fillId="0" borderId="0" xfId="0" applyFont="1" applyAlignment="1">
      <alignment horizontal="left" vertical="top" indent="1"/>
    </xf>
    <xf numFmtId="0" fontId="41" fillId="0" borderId="0" xfId="0" applyFont="1" applyAlignment="1">
      <alignment horizontal="left" vertical="top" wrapText="1"/>
    </xf>
    <xf numFmtId="0" fontId="42" fillId="0" borderId="0" xfId="0" applyFont="1" applyAlignment="1">
      <alignment horizontal="left" vertical="top" wrapText="1"/>
    </xf>
    <xf numFmtId="0" fontId="11" fillId="0" borderId="0" xfId="0" applyFont="1" applyAlignment="1">
      <alignment horizontal="center" vertical="top" wrapText="1"/>
    </xf>
    <xf numFmtId="0" fontId="3" fillId="5" borderId="2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12" fillId="0" borderId="0" xfId="0" applyFont="1" applyAlignment="1">
      <alignment horizontal="left" wrapText="1"/>
    </xf>
    <xf numFmtId="0" fontId="11" fillId="0" borderId="0" xfId="0" applyFont="1" applyAlignment="1">
      <alignment horizontal="left" wrapText="1"/>
    </xf>
    <xf numFmtId="0" fontId="12" fillId="0" borderId="0" xfId="0" applyFont="1" applyAlignment="1">
      <alignment horizontal="left" vertical="top" wrapText="1" indent="3"/>
    </xf>
    <xf numFmtId="0" fontId="1" fillId="0" borderId="6" xfId="0" applyFont="1" applyBorder="1" applyAlignment="1">
      <alignment horizontal="left" vertical="top" wrapText="1" indent="2"/>
    </xf>
    <xf numFmtId="0" fontId="1" fillId="0" borderId="9" xfId="0" applyFont="1" applyBorder="1" applyAlignment="1">
      <alignment horizontal="left" vertical="top" wrapText="1" indent="2"/>
    </xf>
    <xf numFmtId="0" fontId="1" fillId="0" borderId="5" xfId="0" applyFont="1" applyBorder="1" applyAlignment="1">
      <alignment horizontal="left" vertical="top" wrapText="1" indent="2"/>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 fillId="5" borderId="6" xfId="0" applyFont="1" applyFill="1" applyBorder="1"/>
    <xf numFmtId="0" fontId="1" fillId="5" borderId="9" xfId="0" applyFont="1" applyFill="1" applyBorder="1"/>
    <xf numFmtId="0" fontId="1" fillId="5" borderId="5" xfId="0" applyFont="1" applyFill="1" applyBorder="1"/>
    <xf numFmtId="0" fontId="3" fillId="0" borderId="6" xfId="0" applyFont="1" applyBorder="1" applyAlignment="1">
      <alignment horizontal="left" vertical="top" wrapText="1" indent="2"/>
    </xf>
    <xf numFmtId="0" fontId="3" fillId="0" borderId="9" xfId="0" applyFont="1" applyBorder="1" applyAlignment="1">
      <alignment horizontal="left" vertical="top" wrapText="1" indent="2"/>
    </xf>
    <xf numFmtId="0" fontId="3" fillId="0" borderId="5" xfId="0" applyFont="1" applyBorder="1" applyAlignment="1">
      <alignment horizontal="left" vertical="top" wrapText="1" indent="2"/>
    </xf>
    <xf numFmtId="0" fontId="1" fillId="0" borderId="0" xfId="0" applyFont="1" applyAlignment="1">
      <alignment horizontal="left" vertical="center" indent="1"/>
    </xf>
    <xf numFmtId="0" fontId="10" fillId="0" borderId="0" xfId="0" applyFont="1" applyAlignment="1">
      <alignment horizontal="left" vertical="top"/>
    </xf>
    <xf numFmtId="0" fontId="7" fillId="0" borderId="0" xfId="0" applyFont="1" applyAlignment="1">
      <alignment horizontal="left" vertical="top"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0" borderId="14" xfId="0" applyFont="1" applyBorder="1" applyAlignment="1">
      <alignment horizontal="center" vertical="center"/>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21" fillId="0" borderId="0" xfId="0" applyFont="1" applyAlignment="1">
      <alignment horizontal="left" vertical="top" wrapText="1"/>
    </xf>
    <xf numFmtId="0" fontId="38" fillId="0" borderId="2" xfId="0" applyFont="1" applyBorder="1" applyAlignment="1">
      <alignment horizontal="left" vertical="top" wrapText="1"/>
    </xf>
    <xf numFmtId="0" fontId="12" fillId="0" borderId="0" xfId="0" applyFont="1" applyAlignment="1">
      <alignment wrapText="1"/>
    </xf>
    <xf numFmtId="0" fontId="16" fillId="0" borderId="8" xfId="0" applyFont="1" applyBorder="1" applyAlignment="1">
      <alignment vertical="top" wrapText="1"/>
    </xf>
    <xf numFmtId="0" fontId="16" fillId="0" borderId="12" xfId="0" applyFont="1" applyBorder="1" applyAlignment="1">
      <alignment vertical="top" wrapText="1"/>
    </xf>
    <xf numFmtId="0" fontId="16" fillId="0" borderId="4" xfId="0" applyFont="1" applyBorder="1" applyAlignment="1">
      <alignmen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6" fillId="0" borderId="1" xfId="0" applyFont="1" applyBorder="1" applyAlignment="1">
      <alignment vertical="center" wrapText="1"/>
    </xf>
    <xf numFmtId="0" fontId="16" fillId="0" borderId="1" xfId="0" applyFont="1" applyBorder="1" applyAlignment="1">
      <alignment vertical="top" wrapText="1"/>
    </xf>
    <xf numFmtId="0" fontId="17" fillId="0" borderId="0" xfId="0" applyFont="1" applyAlignment="1">
      <alignment horizontal="left" vertical="top"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left" vertical="center"/>
    </xf>
    <xf numFmtId="0" fontId="1" fillId="0" borderId="1" xfId="0" applyFont="1" applyBorder="1" applyAlignment="1">
      <alignment vertical="top"/>
    </xf>
    <xf numFmtId="0" fontId="3" fillId="0" borderId="0" xfId="0" applyFont="1" applyAlignment="1">
      <alignment horizontal="left" vertical="center"/>
    </xf>
    <xf numFmtId="0" fontId="1" fillId="0" borderId="0" xfId="0" applyFont="1" applyAlignment="1">
      <alignment horizontal="left" vertical="center"/>
    </xf>
    <xf numFmtId="0" fontId="2" fillId="6" borderId="0" xfId="0" applyFont="1" applyFill="1" applyAlignment="1">
      <alignment horizontal="center" vertical="center"/>
    </xf>
  </cellXfs>
  <cellStyles count="6">
    <cellStyle name="Check Cell" xfId="5" builtinId="23"/>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owColHeaders="0" tabSelected="1" showRuler="0" zoomScaleNormal="100" workbookViewId="0">
      <selection sqref="A1:D1"/>
    </sheetView>
  </sheetViews>
  <sheetFormatPr defaultColWidth="0" defaultRowHeight="12.5" zeroHeight="1"/>
  <cols>
    <col min="1" max="1" width="4.54296875" style="4" bestFit="1" customWidth="1"/>
    <col min="2" max="2" width="36.26953125" style="3" customWidth="1"/>
    <col min="3" max="3" width="4" style="3" customWidth="1"/>
    <col min="4" max="4" width="45.54296875" style="3" customWidth="1"/>
    <col min="5" max="6" width="3.7265625" style="3" customWidth="1"/>
    <col min="7" max="7" width="9.26953125" style="3" customWidth="1"/>
    <col min="8" max="16384" width="0" style="3" hidden="1"/>
  </cols>
  <sheetData>
    <row r="1" spans="1:6" ht="18">
      <c r="A1" s="358" t="s">
        <v>0</v>
      </c>
      <c r="B1" s="358"/>
      <c r="C1" s="358"/>
      <c r="D1" s="353"/>
    </row>
    <row r="2" spans="1:6">
      <c r="C2" s="354"/>
      <c r="D2" s="354"/>
    </row>
    <row r="3" spans="1:6" ht="13">
      <c r="A3" s="5" t="s">
        <v>1</v>
      </c>
      <c r="B3" s="6" t="s">
        <v>2</v>
      </c>
      <c r="C3" s="7"/>
      <c r="D3" s="7"/>
    </row>
    <row r="4" spans="1:6" ht="13">
      <c r="A4" s="5"/>
      <c r="B4" s="3" t="s">
        <v>3</v>
      </c>
      <c r="C4" s="7"/>
      <c r="D4" s="8" t="s">
        <v>4</v>
      </c>
    </row>
    <row r="5" spans="1:6" ht="13">
      <c r="A5" s="5"/>
      <c r="B5" s="3" t="s">
        <v>5</v>
      </c>
      <c r="C5" s="7"/>
      <c r="D5" s="8" t="s">
        <v>6</v>
      </c>
    </row>
    <row r="6" spans="1:6" ht="13">
      <c r="A6" s="5"/>
      <c r="B6" s="3" t="s">
        <v>7</v>
      </c>
      <c r="C6" s="7"/>
      <c r="D6" s="8" t="s">
        <v>8</v>
      </c>
    </row>
    <row r="7" spans="1:6" ht="13">
      <c r="A7" s="5"/>
      <c r="B7" s="3" t="s">
        <v>9</v>
      </c>
      <c r="C7" s="7"/>
      <c r="D7" s="8" t="s">
        <v>10</v>
      </c>
    </row>
    <row r="8" spans="1:6" ht="13">
      <c r="A8" s="5"/>
      <c r="B8" s="3" t="s">
        <v>11</v>
      </c>
      <c r="C8" s="7"/>
      <c r="D8" s="8" t="s">
        <v>12</v>
      </c>
    </row>
    <row r="9" spans="1:6" ht="13">
      <c r="A9" s="5"/>
      <c r="B9" s="3" t="s">
        <v>13</v>
      </c>
      <c r="C9" s="7"/>
      <c r="D9" s="8" t="s">
        <v>14</v>
      </c>
    </row>
    <row r="10" spans="1:6" ht="13">
      <c r="A10" s="5"/>
      <c r="B10" s="3" t="s">
        <v>15</v>
      </c>
      <c r="C10" s="7"/>
      <c r="D10" s="8"/>
    </row>
    <row r="11" spans="1:6" ht="13">
      <c r="A11" s="5"/>
      <c r="B11" s="3" t="s">
        <v>16</v>
      </c>
      <c r="C11" s="7"/>
      <c r="D11" t="s">
        <v>17</v>
      </c>
    </row>
    <row r="12" spans="1:6" ht="13">
      <c r="A12" s="5"/>
      <c r="C12" s="7"/>
      <c r="D12" s="1"/>
    </row>
    <row r="13" spans="1:6" ht="13">
      <c r="A13" s="5"/>
      <c r="B13" s="365" t="s">
        <v>18</v>
      </c>
      <c r="C13" s="26"/>
      <c r="D13" s="9" t="s">
        <v>19</v>
      </c>
      <c r="E13" s="10"/>
      <c r="F13" s="10"/>
    </row>
    <row r="14" spans="1:6" ht="13">
      <c r="A14" s="5"/>
      <c r="B14" s="365"/>
      <c r="C14" s="27" t="s">
        <v>20</v>
      </c>
      <c r="D14" s="9" t="s">
        <v>21</v>
      </c>
      <c r="E14" s="10"/>
      <c r="F14" s="10"/>
    </row>
    <row r="15" spans="1:6" ht="13">
      <c r="A15" s="5"/>
      <c r="B15" s="11"/>
      <c r="C15" s="7"/>
      <c r="D15" s="7"/>
      <c r="E15" s="10"/>
      <c r="F15" s="10"/>
    </row>
    <row r="16" spans="1:6" ht="13">
      <c r="A16" s="5"/>
      <c r="B16" s="3" t="s">
        <v>22</v>
      </c>
      <c r="C16" s="7"/>
      <c r="D16" s="7"/>
    </row>
    <row r="17" spans="1:4" ht="13">
      <c r="A17" s="5"/>
      <c r="B17" s="362"/>
      <c r="C17" s="363"/>
      <c r="D17" s="364"/>
    </row>
    <row r="18" spans="1:4" ht="13">
      <c r="A18" s="5"/>
      <c r="C18" s="7"/>
      <c r="D18" s="7"/>
    </row>
    <row r="19" spans="1:4" ht="53.25" customHeight="1">
      <c r="A19" s="5" t="s">
        <v>23</v>
      </c>
      <c r="B19" s="354" t="s">
        <v>24</v>
      </c>
      <c r="C19" s="354"/>
      <c r="D19" s="354"/>
    </row>
    <row r="20" spans="1:4" ht="13">
      <c r="A20" s="5"/>
      <c r="B20" s="359"/>
      <c r="C20" s="360"/>
      <c r="D20" s="361"/>
    </row>
    <row r="21" spans="1:4">
      <c r="C21" s="7"/>
      <c r="D21" s="7"/>
    </row>
    <row r="22" spans="1:4" ht="13">
      <c r="A22" s="5" t="s">
        <v>25</v>
      </c>
      <c r="B22" s="6" t="s">
        <v>26</v>
      </c>
      <c r="C22" s="12"/>
      <c r="D22" s="341"/>
    </row>
    <row r="23" spans="1:4" ht="13">
      <c r="A23" s="5"/>
      <c r="B23" s="3" t="s">
        <v>27</v>
      </c>
      <c r="C23" s="126"/>
      <c r="D23" s="30" t="s">
        <v>28</v>
      </c>
    </row>
    <row r="24" spans="1:4" ht="13">
      <c r="A24" s="5"/>
      <c r="B24" s="3" t="s">
        <v>9</v>
      </c>
      <c r="C24" s="126"/>
      <c r="D24" s="30" t="s">
        <v>29</v>
      </c>
    </row>
    <row r="25" spans="1:4" ht="13">
      <c r="A25" s="5"/>
      <c r="B25" s="340" t="s">
        <v>11</v>
      </c>
      <c r="C25" s="126"/>
      <c r="D25" s="30" t="s">
        <v>30</v>
      </c>
    </row>
    <row r="26" spans="1:4" ht="13">
      <c r="A26" s="5"/>
      <c r="B26" s="13" t="s">
        <v>31</v>
      </c>
      <c r="C26" s="126"/>
      <c r="D26" s="30"/>
    </row>
    <row r="27" spans="1:4" ht="13">
      <c r="A27" s="5"/>
      <c r="B27" s="13" t="s">
        <v>11</v>
      </c>
      <c r="C27" s="126"/>
      <c r="D27" s="30"/>
    </row>
    <row r="28" spans="1:4" ht="13">
      <c r="A28" s="5"/>
      <c r="B28" s="3" t="s">
        <v>32</v>
      </c>
      <c r="C28" s="126"/>
      <c r="D28" s="30" t="s">
        <v>33</v>
      </c>
    </row>
    <row r="29" spans="1:4" ht="13">
      <c r="A29" s="5"/>
      <c r="B29" s="3" t="s">
        <v>34</v>
      </c>
      <c r="C29" s="2"/>
      <c r="D29" s="30" t="s">
        <v>35</v>
      </c>
    </row>
    <row r="30" spans="1:4" ht="13">
      <c r="A30" s="5"/>
      <c r="B30" s="3" t="s">
        <v>36</v>
      </c>
      <c r="C30" s="126"/>
      <c r="D30" s="30" t="s">
        <v>37</v>
      </c>
    </row>
    <row r="31" spans="1:4" ht="13">
      <c r="A31" s="5"/>
      <c r="B31" s="3" t="s">
        <v>38</v>
      </c>
      <c r="C31" s="126"/>
      <c r="D31" s="30" t="s">
        <v>39</v>
      </c>
    </row>
    <row r="32" spans="1:4" ht="13">
      <c r="A32" s="5"/>
      <c r="B32" s="3" t="s">
        <v>40</v>
      </c>
      <c r="C32" s="126"/>
      <c r="D32" s="30" t="s">
        <v>29</v>
      </c>
    </row>
    <row r="33" spans="1:4" ht="13">
      <c r="A33" s="5"/>
      <c r="B33" s="3" t="s">
        <v>11</v>
      </c>
      <c r="C33" s="126"/>
      <c r="D33" s="30" t="s">
        <v>30</v>
      </c>
    </row>
    <row r="34" spans="1:4" ht="13">
      <c r="A34" s="5"/>
      <c r="B34" s="3" t="s">
        <v>41</v>
      </c>
      <c r="C34" s="126"/>
      <c r="D34" s="30" t="s">
        <v>42</v>
      </c>
    </row>
    <row r="35" spans="1:4" ht="13">
      <c r="A35" s="5"/>
      <c r="B35" s="3" t="s">
        <v>43</v>
      </c>
      <c r="C35" s="2"/>
      <c r="D35" s="30" t="s">
        <v>44</v>
      </c>
    </row>
    <row r="36" spans="1:4" ht="14.25" customHeight="1">
      <c r="A36" s="5"/>
      <c r="B36" s="354" t="s">
        <v>45</v>
      </c>
      <c r="C36" s="354"/>
      <c r="D36" s="354"/>
    </row>
    <row r="37" spans="1:4" ht="14.25" customHeight="1">
      <c r="A37" s="5"/>
      <c r="B37" s="355"/>
      <c r="C37" s="355"/>
      <c r="D37" s="355"/>
    </row>
    <row r="38" spans="1:4" ht="12.75" customHeight="1">
      <c r="A38" s="5"/>
      <c r="B38" s="356" t="s">
        <v>46</v>
      </c>
      <c r="C38" s="356"/>
      <c r="D38" s="356"/>
    </row>
    <row r="39" spans="1:4" ht="12.75" customHeight="1">
      <c r="A39" s="5"/>
      <c r="B39" s="355"/>
      <c r="C39" s="355"/>
      <c r="D39" s="355"/>
    </row>
    <row r="40" spans="1:4"/>
    <row r="41" spans="1:4" ht="13.15" customHeight="1">
      <c r="A41" s="5" t="s">
        <v>47</v>
      </c>
      <c r="B41" s="352" t="s">
        <v>48</v>
      </c>
      <c r="C41" s="353"/>
      <c r="D41" s="353"/>
    </row>
    <row r="42" spans="1:4" ht="13">
      <c r="A42" s="5"/>
      <c r="B42" s="14"/>
    </row>
    <row r="43" spans="1:4">
      <c r="A43" s="28"/>
      <c r="B43" s="15" t="s">
        <v>49</v>
      </c>
      <c r="C43" s="16"/>
    </row>
    <row r="44" spans="1:4">
      <c r="A44" s="28" t="s">
        <v>20</v>
      </c>
      <c r="B44" s="15" t="s">
        <v>50</v>
      </c>
      <c r="C44" s="16"/>
    </row>
    <row r="45" spans="1:4">
      <c r="A45" s="28"/>
      <c r="B45" s="15" t="s">
        <v>51</v>
      </c>
      <c r="C45" s="16"/>
    </row>
    <row r="46" spans="1:4" ht="13">
      <c r="A46" s="5"/>
      <c r="B46" s="6"/>
    </row>
    <row r="47" spans="1:4" ht="13">
      <c r="A47" s="5" t="s">
        <v>52</v>
      </c>
      <c r="B47" s="6" t="s">
        <v>53</v>
      </c>
    </row>
    <row r="48" spans="1:4" ht="13">
      <c r="A48" s="5"/>
      <c r="B48" s="6"/>
    </row>
    <row r="49" spans="1:4">
      <c r="A49" s="28" t="s">
        <v>20</v>
      </c>
      <c r="B49" s="15" t="s">
        <v>54</v>
      </c>
      <c r="C49" s="16"/>
    </row>
    <row r="50" spans="1:4">
      <c r="A50" s="28"/>
      <c r="B50" s="15" t="s">
        <v>55</v>
      </c>
      <c r="C50" s="16"/>
    </row>
    <row r="51" spans="1:4">
      <c r="A51" s="28"/>
      <c r="B51" s="15" t="s">
        <v>56</v>
      </c>
      <c r="C51" s="16"/>
    </row>
    <row r="52" spans="1:4" ht="13">
      <c r="A52" s="5"/>
      <c r="B52" s="6"/>
    </row>
    <row r="53" spans="1:4" ht="13">
      <c r="A53" s="5" t="s">
        <v>57</v>
      </c>
      <c r="B53" s="6" t="s">
        <v>58</v>
      </c>
      <c r="C53" s="17"/>
    </row>
    <row r="54" spans="1:4" ht="13">
      <c r="A54" s="5"/>
      <c r="B54" s="6"/>
      <c r="C54" s="17"/>
    </row>
    <row r="55" spans="1:4" ht="13.15" customHeight="1">
      <c r="A55" s="28" t="s">
        <v>20</v>
      </c>
      <c r="B55" s="15" t="s">
        <v>59</v>
      </c>
      <c r="C55" s="18"/>
      <c r="D55" s="357" t="s">
        <v>60</v>
      </c>
    </row>
    <row r="56" spans="1:4">
      <c r="A56" s="28"/>
      <c r="B56" s="15" t="s">
        <v>61</v>
      </c>
      <c r="C56" s="18"/>
      <c r="D56" s="357"/>
    </row>
    <row r="57" spans="1:4">
      <c r="A57" s="28"/>
      <c r="B57" s="15" t="s">
        <v>62</v>
      </c>
      <c r="C57" s="18"/>
      <c r="D57" s="357"/>
    </row>
    <row r="58" spans="1:4">
      <c r="A58" s="28"/>
      <c r="B58" s="20" t="s">
        <v>63</v>
      </c>
      <c r="C58" s="18"/>
    </row>
    <row r="59" spans="1:4">
      <c r="A59" s="28"/>
      <c r="B59" s="15" t="s">
        <v>64</v>
      </c>
      <c r="C59" s="18"/>
    </row>
    <row r="60" spans="1:4">
      <c r="A60" s="28"/>
      <c r="B60" s="15" t="s">
        <v>65</v>
      </c>
      <c r="C60" s="21"/>
      <c r="D60" s="21"/>
    </row>
    <row r="61" spans="1:4" ht="13">
      <c r="A61" s="5"/>
      <c r="B61" s="350"/>
      <c r="C61" s="350"/>
      <c r="D61" s="350"/>
    </row>
    <row r="62" spans="1:4" ht="13">
      <c r="A62" s="5"/>
      <c r="C62" s="21"/>
      <c r="D62" s="21"/>
    </row>
    <row r="63" spans="1:4">
      <c r="A63" s="28"/>
      <c r="B63" s="15" t="s">
        <v>66</v>
      </c>
      <c r="C63" s="21"/>
      <c r="D63" s="21"/>
    </row>
    <row r="64" spans="1:4" ht="13">
      <c r="A64" s="5"/>
      <c r="B64" s="351"/>
      <c r="C64" s="351"/>
      <c r="D64" s="351"/>
    </row>
    <row r="65" spans="1:3" ht="13">
      <c r="A65" s="5" t="s">
        <v>67</v>
      </c>
      <c r="B65" s="6" t="s">
        <v>68</v>
      </c>
    </row>
    <row r="66" spans="1:3" ht="13">
      <c r="A66" s="5"/>
      <c r="B66" s="6"/>
    </row>
    <row r="67" spans="1:3">
      <c r="A67" s="28" t="s">
        <v>20</v>
      </c>
      <c r="B67" s="15" t="s">
        <v>69</v>
      </c>
      <c r="C67" s="16"/>
    </row>
    <row r="68" spans="1:3">
      <c r="A68" s="28"/>
      <c r="B68" s="15" t="s">
        <v>70</v>
      </c>
      <c r="C68" s="16"/>
    </row>
    <row r="69" spans="1:3">
      <c r="A69" s="28" t="s">
        <v>20</v>
      </c>
      <c r="B69" s="15" t="s">
        <v>71</v>
      </c>
      <c r="C69" s="16"/>
    </row>
    <row r="70" spans="1:3">
      <c r="A70" s="28"/>
      <c r="B70" s="15" t="s">
        <v>72</v>
      </c>
      <c r="C70" s="16"/>
    </row>
    <row r="71" spans="1:3">
      <c r="A71" s="28"/>
      <c r="B71" s="15" t="s">
        <v>73</v>
      </c>
      <c r="C71" s="16"/>
    </row>
    <row r="72" spans="1:3">
      <c r="A72" s="28" t="s">
        <v>20</v>
      </c>
      <c r="B72" s="15" t="s">
        <v>74</v>
      </c>
      <c r="C72" s="16"/>
    </row>
    <row r="73" spans="1:3">
      <c r="A73" s="28" t="s">
        <v>20</v>
      </c>
      <c r="B73" s="15" t="s">
        <v>75</v>
      </c>
      <c r="C73" s="16"/>
    </row>
    <row r="74" spans="1:3">
      <c r="A74" s="28" t="s">
        <v>20</v>
      </c>
      <c r="B74" s="15" t="s">
        <v>76</v>
      </c>
      <c r="C74" s="16"/>
    </row>
    <row r="75" spans="1:3">
      <c r="A75" s="28"/>
      <c r="B75" s="15" t="s">
        <v>77</v>
      </c>
      <c r="C75" s="16"/>
    </row>
    <row r="76" spans="1:3" ht="14.25" customHeight="1">
      <c r="A76" s="28"/>
      <c r="B76" s="135" t="s">
        <v>78</v>
      </c>
      <c r="C76" s="16"/>
    </row>
    <row r="77" spans="1:3" ht="14.25" customHeight="1">
      <c r="A77" s="28"/>
      <c r="B77" s="135" t="s">
        <v>79</v>
      </c>
      <c r="C77" s="16"/>
    </row>
    <row r="78" spans="1:3">
      <c r="A78" s="28"/>
      <c r="B78" s="15" t="s">
        <v>80</v>
      </c>
      <c r="C78" s="16"/>
    </row>
    <row r="79" spans="1:3" ht="13">
      <c r="A79" s="22" t="s">
        <v>67</v>
      </c>
      <c r="B79" s="23" t="s">
        <v>80</v>
      </c>
      <c r="C79" s="24"/>
    </row>
    <row r="80" spans="1:3">
      <c r="A80" s="25"/>
      <c r="B80" s="23"/>
      <c r="C80" s="23"/>
    </row>
    <row r="81" spans="1:3" ht="13.15" hidden="1" customHeight="1">
      <c r="A81" s="25"/>
      <c r="B81" s="23"/>
      <c r="C81" s="23"/>
    </row>
    <row r="82" spans="1:3"/>
    <row r="83" spans="1:3"/>
    <row r="84" spans="1:3"/>
    <row r="85" spans="1:3"/>
    <row r="86" spans="1:3"/>
    <row r="87" spans="1:3"/>
    <row r="88" spans="1:3"/>
  </sheetData>
  <mergeCells count="14">
    <mergeCell ref="A1:D1"/>
    <mergeCell ref="C2:D2"/>
    <mergeCell ref="B19:D19"/>
    <mergeCell ref="B20:D20"/>
    <mergeCell ref="B17:D17"/>
    <mergeCell ref="B13:B14"/>
    <mergeCell ref="B61:D61"/>
    <mergeCell ref="B64:D64"/>
    <mergeCell ref="B41:D41"/>
    <mergeCell ref="B36:D36"/>
    <mergeCell ref="B37:D37"/>
    <mergeCell ref="B38:D38"/>
    <mergeCell ref="D55:D57"/>
    <mergeCell ref="B39:D39"/>
  </mergeCells>
  <phoneticPr fontId="0" type="noConversion"/>
  <pageMargins left="0.75" right="0.75" top="1" bottom="1" header="0.5" footer="0.5"/>
  <pageSetup scale="75" fitToHeight="2" orientation="portrait" r:id="rId1"/>
  <headerFooter alignWithMargins="0">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G105"/>
  <sheetViews>
    <sheetView showGridLines="0" showRowColHeaders="0" zoomScaleNormal="100" zoomScalePageLayoutView="85" workbookViewId="0">
      <selection sqref="A1:F1"/>
    </sheetView>
  </sheetViews>
  <sheetFormatPr defaultColWidth="9.1796875" defaultRowHeight="12.5"/>
  <cols>
    <col min="1" max="1" width="4.453125" style="31" customWidth="1"/>
    <col min="2" max="2" width="28.7265625" customWidth="1"/>
    <col min="3" max="3" width="14.26953125" customWidth="1"/>
    <col min="4" max="4" width="14.7265625" customWidth="1"/>
    <col min="5" max="6" width="15.453125" customWidth="1"/>
    <col min="7" max="7" width="0.7265625" customWidth="1"/>
  </cols>
  <sheetData>
    <row r="1" spans="1:6" ht="18">
      <c r="A1" s="358" t="s">
        <v>81</v>
      </c>
      <c r="B1" s="358"/>
      <c r="C1" s="358"/>
      <c r="D1" s="358"/>
      <c r="E1" s="358"/>
      <c r="F1" s="358"/>
    </row>
    <row r="3" spans="1:6" ht="13">
      <c r="A3" s="5" t="s">
        <v>82</v>
      </c>
      <c r="B3" s="352" t="s">
        <v>83</v>
      </c>
      <c r="C3" s="369"/>
      <c r="D3" s="369"/>
      <c r="E3" s="369"/>
      <c r="F3" s="369"/>
    </row>
    <row r="4" spans="1:6" ht="27" customHeight="1">
      <c r="A4" s="5"/>
      <c r="B4" s="369" t="s">
        <v>84</v>
      </c>
      <c r="C4" s="369"/>
      <c r="D4" s="369"/>
      <c r="E4" s="369"/>
      <c r="F4" s="369"/>
    </row>
    <row r="5" spans="1:6" ht="25.5" customHeight="1">
      <c r="A5" s="5"/>
      <c r="B5" s="393" t="s">
        <v>1174</v>
      </c>
      <c r="C5" s="393"/>
      <c r="D5" s="393"/>
      <c r="E5" s="393"/>
      <c r="F5" s="393"/>
    </row>
    <row r="6" spans="1:6" ht="13">
      <c r="A6" s="5"/>
      <c r="B6" s="394"/>
      <c r="C6" s="390" t="s">
        <v>85</v>
      </c>
      <c r="D6" s="390"/>
      <c r="E6" s="390" t="s">
        <v>86</v>
      </c>
      <c r="F6" s="390"/>
    </row>
    <row r="7" spans="1:6" ht="13">
      <c r="A7" s="5"/>
      <c r="B7" s="395"/>
      <c r="C7" s="32" t="s">
        <v>87</v>
      </c>
      <c r="D7" s="33" t="s">
        <v>88</v>
      </c>
      <c r="E7" s="32" t="s">
        <v>87</v>
      </c>
      <c r="F7" s="33" t="s">
        <v>88</v>
      </c>
    </row>
    <row r="8" spans="1:6" ht="13">
      <c r="A8" s="5"/>
      <c r="B8" s="34" t="s">
        <v>89</v>
      </c>
      <c r="C8" s="35"/>
      <c r="D8" s="35"/>
      <c r="E8" s="35"/>
      <c r="F8" s="36"/>
    </row>
    <row r="9" spans="1:6" ht="25">
      <c r="A9" s="5"/>
      <c r="B9" s="37" t="s">
        <v>90</v>
      </c>
      <c r="C9" s="38">
        <v>95</v>
      </c>
      <c r="D9" s="38">
        <v>98</v>
      </c>
      <c r="E9" s="38">
        <v>12</v>
      </c>
      <c r="F9" s="38">
        <v>8</v>
      </c>
    </row>
    <row r="10" spans="1:6" ht="13">
      <c r="A10" s="5"/>
      <c r="B10" s="39" t="s">
        <v>91</v>
      </c>
      <c r="C10" s="38">
        <v>180</v>
      </c>
      <c r="D10" s="38">
        <v>154</v>
      </c>
      <c r="E10" s="38">
        <v>41</v>
      </c>
      <c r="F10" s="38">
        <v>48</v>
      </c>
    </row>
    <row r="11" spans="1:6" ht="13">
      <c r="A11" s="5"/>
      <c r="B11" s="39" t="s">
        <v>92</v>
      </c>
      <c r="C11" s="38">
        <v>581</v>
      </c>
      <c r="D11" s="38">
        <v>624</v>
      </c>
      <c r="E11" s="38">
        <v>210</v>
      </c>
      <c r="F11" s="38">
        <v>104</v>
      </c>
    </row>
    <row r="12" spans="1:6" ht="13">
      <c r="A12" s="5"/>
      <c r="B12" s="40" t="s">
        <v>93</v>
      </c>
      <c r="C12" s="41">
        <f>SUM(C9:C11)</f>
        <v>856</v>
      </c>
      <c r="D12" s="41">
        <f>SUM(D9:D11)</f>
        <v>876</v>
      </c>
      <c r="E12" s="41">
        <f>SUM(E9:E11)</f>
        <v>263</v>
      </c>
      <c r="F12" s="41">
        <f>SUM(F9:F11)</f>
        <v>160</v>
      </c>
    </row>
    <row r="13" spans="1:6" ht="25">
      <c r="A13" s="5"/>
      <c r="B13" s="37" t="s">
        <v>94</v>
      </c>
      <c r="C13" s="38">
        <v>0</v>
      </c>
      <c r="D13" s="38">
        <v>0</v>
      </c>
      <c r="E13" s="38">
        <v>19</v>
      </c>
      <c r="F13" s="38">
        <v>11</v>
      </c>
    </row>
    <row r="14" spans="1:6" ht="13">
      <c r="A14" s="5"/>
      <c r="B14" s="40" t="s">
        <v>95</v>
      </c>
      <c r="C14" s="41">
        <f>SUM(C12:C13)</f>
        <v>856</v>
      </c>
      <c r="D14" s="41">
        <f>SUM(D12:D13)</f>
        <v>876</v>
      </c>
      <c r="E14" s="41">
        <f>SUM(E12:E13)</f>
        <v>282</v>
      </c>
      <c r="F14" s="41">
        <f>SUM(F12:F13)</f>
        <v>171</v>
      </c>
    </row>
    <row r="15" spans="1:6" ht="13">
      <c r="A15" s="5"/>
      <c r="B15" s="34" t="s">
        <v>96</v>
      </c>
      <c r="C15" s="42"/>
      <c r="D15" s="42"/>
      <c r="E15" s="42"/>
      <c r="F15" s="43"/>
    </row>
    <row r="16" spans="1:6" ht="13">
      <c r="A16" s="5"/>
      <c r="B16" s="107" t="s">
        <v>97</v>
      </c>
      <c r="C16" s="38">
        <v>48</v>
      </c>
      <c r="D16" s="38">
        <v>48</v>
      </c>
      <c r="E16" s="38">
        <v>18</v>
      </c>
      <c r="F16" s="38">
        <v>16</v>
      </c>
    </row>
    <row r="17" spans="1:6" ht="13">
      <c r="A17" s="5"/>
      <c r="B17" s="107" t="s">
        <v>92</v>
      </c>
      <c r="C17" s="38">
        <v>282</v>
      </c>
      <c r="D17" s="38">
        <v>126</v>
      </c>
      <c r="E17" s="38">
        <v>135</v>
      </c>
      <c r="F17" s="38">
        <v>85</v>
      </c>
    </row>
    <row r="18" spans="1:6" ht="25">
      <c r="A18" s="5"/>
      <c r="B18" s="108" t="s">
        <v>98</v>
      </c>
      <c r="C18" s="38">
        <v>0</v>
      </c>
      <c r="D18" s="38">
        <v>1</v>
      </c>
      <c r="E18" s="38">
        <v>14</v>
      </c>
      <c r="F18" s="38">
        <v>3</v>
      </c>
    </row>
    <row r="19" spans="1:6" ht="13">
      <c r="A19" s="5"/>
      <c r="B19" s="40" t="s">
        <v>99</v>
      </c>
      <c r="C19" s="44">
        <f>SUM(C16:C18)</f>
        <v>330</v>
      </c>
      <c r="D19" s="44">
        <f t="shared" ref="D19:F19" si="0">SUM(D16:D18)</f>
        <v>175</v>
      </c>
      <c r="E19" s="44">
        <f t="shared" si="0"/>
        <v>167</v>
      </c>
      <c r="F19" s="44">
        <f t="shared" si="0"/>
        <v>104</v>
      </c>
    </row>
    <row r="20" spans="1:6" ht="13">
      <c r="A20" s="5"/>
      <c r="B20" s="40" t="s">
        <v>100</v>
      </c>
      <c r="C20" s="44">
        <f>SUM(C14, C19)</f>
        <v>1186</v>
      </c>
      <c r="D20" s="44">
        <f t="shared" ref="D20:F20" si="1">SUM(D14, D19)</f>
        <v>1051</v>
      </c>
      <c r="E20" s="44">
        <f t="shared" si="1"/>
        <v>449</v>
      </c>
      <c r="F20" s="44">
        <f t="shared" si="1"/>
        <v>275</v>
      </c>
    </row>
    <row r="21" spans="1:6" ht="13">
      <c r="A21" s="5"/>
      <c r="B21" s="45"/>
      <c r="C21" s="46"/>
      <c r="D21" s="47"/>
      <c r="E21" s="47"/>
      <c r="F21" s="47"/>
    </row>
    <row r="22" spans="1:6" ht="13">
      <c r="A22" s="5"/>
      <c r="B22" t="s">
        <v>101</v>
      </c>
      <c r="C22" s="48">
        <f>SUM(C14:F14)</f>
        <v>2185</v>
      </c>
      <c r="F22" s="49"/>
    </row>
    <row r="23" spans="1:6" ht="13">
      <c r="A23" s="5"/>
      <c r="B23" t="s">
        <v>102</v>
      </c>
      <c r="C23" s="48">
        <f>SUM(C19:F19)</f>
        <v>776</v>
      </c>
      <c r="F23" s="50"/>
    </row>
    <row r="24" spans="1:6" ht="13">
      <c r="A24" s="5"/>
      <c r="B24" s="6" t="s">
        <v>103</v>
      </c>
      <c r="C24" s="51">
        <f>SUM(C22:C23)</f>
        <v>2961</v>
      </c>
      <c r="D24" s="6"/>
      <c r="E24" s="6"/>
      <c r="F24" s="52"/>
    </row>
    <row r="25" spans="1:6" ht="13">
      <c r="A25" s="5"/>
      <c r="B25" s="6"/>
      <c r="C25" s="346"/>
      <c r="D25" s="6"/>
      <c r="E25" s="6"/>
      <c r="F25" s="52"/>
    </row>
    <row r="26" spans="1:6" ht="13">
      <c r="A26" s="53" t="s">
        <v>104</v>
      </c>
      <c r="B26" s="391" t="s">
        <v>105</v>
      </c>
      <c r="C26" s="392"/>
      <c r="D26" s="392"/>
      <c r="E26" s="392"/>
      <c r="F26" s="392"/>
    </row>
    <row r="27" spans="1:6" ht="27.5" customHeight="1">
      <c r="A27" s="5"/>
      <c r="B27" s="369" t="s">
        <v>106</v>
      </c>
      <c r="C27" s="369"/>
      <c r="D27" s="369"/>
      <c r="E27" s="369"/>
      <c r="F27" s="369"/>
    </row>
    <row r="28" spans="1:6" ht="15" customHeight="1">
      <c r="A28" s="5"/>
      <c r="B28" s="369" t="s">
        <v>107</v>
      </c>
      <c r="C28" s="369"/>
      <c r="D28" s="369"/>
      <c r="E28" s="369"/>
      <c r="F28" s="369"/>
    </row>
    <row r="29" spans="1:6" ht="15" customHeight="1">
      <c r="A29" s="5"/>
      <c r="B29" s="369" t="s">
        <v>108</v>
      </c>
      <c r="C29" s="369"/>
      <c r="D29" s="369"/>
      <c r="E29" s="369"/>
      <c r="F29" s="369"/>
    </row>
    <row r="30" spans="1:6" ht="41" customHeight="1">
      <c r="A30" s="5"/>
      <c r="B30" s="369" t="s">
        <v>1175</v>
      </c>
      <c r="C30" s="369"/>
      <c r="D30" s="369"/>
      <c r="E30" s="369"/>
      <c r="F30" s="369"/>
    </row>
    <row r="31" spans="1:6" ht="57.5">
      <c r="A31" s="5"/>
      <c r="B31" s="375"/>
      <c r="C31" s="375"/>
      <c r="D31" s="54" t="s">
        <v>109</v>
      </c>
      <c r="E31" s="55" t="s">
        <v>110</v>
      </c>
      <c r="F31" s="55" t="s">
        <v>111</v>
      </c>
    </row>
    <row r="32" spans="1:6" ht="13">
      <c r="A32" s="5"/>
      <c r="B32" s="376" t="s">
        <v>112</v>
      </c>
      <c r="C32" s="376"/>
      <c r="D32" s="56">
        <v>24</v>
      </c>
      <c r="E32" s="56">
        <v>171</v>
      </c>
      <c r="F32" s="56">
        <v>171</v>
      </c>
    </row>
    <row r="33" spans="1:6" ht="13">
      <c r="A33" s="5"/>
      <c r="B33" s="387" t="s">
        <v>113</v>
      </c>
      <c r="C33" s="388"/>
      <c r="D33" s="56">
        <v>25</v>
      </c>
      <c r="E33" s="56">
        <v>177</v>
      </c>
      <c r="F33" s="56">
        <v>179</v>
      </c>
    </row>
    <row r="34" spans="1:6" ht="13">
      <c r="A34" s="5"/>
      <c r="B34" s="376" t="s">
        <v>114</v>
      </c>
      <c r="C34" s="376"/>
      <c r="D34" s="56">
        <v>11</v>
      </c>
      <c r="E34" s="56">
        <v>108</v>
      </c>
      <c r="F34" s="56">
        <v>108</v>
      </c>
    </row>
    <row r="35" spans="1:6" ht="13">
      <c r="A35" s="5"/>
      <c r="B35" s="389" t="s">
        <v>115</v>
      </c>
      <c r="C35" s="388"/>
      <c r="D35" s="56">
        <v>121</v>
      </c>
      <c r="E35" s="56">
        <v>1293</v>
      </c>
      <c r="F35" s="56">
        <v>1298</v>
      </c>
    </row>
    <row r="36" spans="1:6" ht="13">
      <c r="A36" s="5"/>
      <c r="B36" s="376" t="s">
        <v>116</v>
      </c>
      <c r="C36" s="376"/>
      <c r="D36" s="56">
        <v>0</v>
      </c>
      <c r="E36" s="56">
        <v>4</v>
      </c>
      <c r="F36" s="56">
        <v>4</v>
      </c>
    </row>
    <row r="37" spans="1:6" ht="13">
      <c r="A37" s="5"/>
      <c r="B37" s="376" t="s">
        <v>117</v>
      </c>
      <c r="C37" s="376"/>
      <c r="D37" s="56">
        <v>4</v>
      </c>
      <c r="E37" s="56">
        <v>64</v>
      </c>
      <c r="F37" s="56">
        <v>64</v>
      </c>
    </row>
    <row r="38" spans="1:6" ht="13">
      <c r="A38" s="5"/>
      <c r="B38" s="385" t="s">
        <v>118</v>
      </c>
      <c r="C38" s="386"/>
      <c r="D38" s="56">
        <v>0</v>
      </c>
      <c r="E38" s="56">
        <v>1</v>
      </c>
      <c r="F38" s="56">
        <v>1</v>
      </c>
    </row>
    <row r="39" spans="1:6" ht="13">
      <c r="A39" s="5"/>
      <c r="B39" s="376" t="s">
        <v>119</v>
      </c>
      <c r="C39" s="376"/>
      <c r="D39" s="56">
        <v>13</v>
      </c>
      <c r="E39" s="56">
        <v>72</v>
      </c>
      <c r="F39" s="56">
        <v>72</v>
      </c>
    </row>
    <row r="40" spans="1:6" ht="13">
      <c r="A40" s="5"/>
      <c r="B40" s="376" t="s">
        <v>120</v>
      </c>
      <c r="C40" s="376"/>
      <c r="D40" s="56">
        <v>14</v>
      </c>
      <c r="E40" s="56">
        <v>295</v>
      </c>
      <c r="F40" s="56">
        <v>296</v>
      </c>
    </row>
    <row r="41" spans="1:6" ht="13">
      <c r="A41" s="5"/>
      <c r="B41" s="374" t="s">
        <v>121</v>
      </c>
      <c r="C41" s="374"/>
      <c r="D41" s="44">
        <f>SUM(D32:D40)</f>
        <v>212</v>
      </c>
      <c r="E41" s="44">
        <f>SUM(E32:E40)</f>
        <v>2185</v>
      </c>
      <c r="F41" s="44">
        <f>SUM(F32:F40)</f>
        <v>2193</v>
      </c>
    </row>
    <row r="43" spans="1:6" ht="15.5">
      <c r="B43" s="57" t="s">
        <v>122</v>
      </c>
    </row>
    <row r="44" spans="1:6" ht="13">
      <c r="A44" s="5" t="s">
        <v>123</v>
      </c>
      <c r="B44" s="6" t="s">
        <v>124</v>
      </c>
      <c r="F44" s="58"/>
    </row>
    <row r="45" spans="1:6" ht="13">
      <c r="A45" s="5"/>
      <c r="B45" s="3" t="s">
        <v>125</v>
      </c>
      <c r="C45" s="60">
        <v>10</v>
      </c>
      <c r="F45" s="58"/>
    </row>
    <row r="46" spans="1:6" ht="13">
      <c r="A46" s="5"/>
      <c r="B46" s="3" t="s">
        <v>126</v>
      </c>
      <c r="C46" s="60">
        <v>8</v>
      </c>
      <c r="F46" s="58"/>
    </row>
    <row r="47" spans="1:6" ht="13">
      <c r="A47" s="5"/>
      <c r="B47" s="3" t="s">
        <v>127</v>
      </c>
      <c r="C47" s="60">
        <v>527</v>
      </c>
      <c r="F47" s="58"/>
    </row>
    <row r="48" spans="1:6" ht="13">
      <c r="A48" s="5"/>
      <c r="B48" s="3" t="s">
        <v>128</v>
      </c>
      <c r="C48" s="60">
        <v>6</v>
      </c>
      <c r="F48" s="58"/>
    </row>
    <row r="49" spans="1:215" ht="13">
      <c r="A49" s="5"/>
      <c r="B49" s="3" t="s">
        <v>129</v>
      </c>
      <c r="C49" s="60">
        <v>181</v>
      </c>
      <c r="F49" s="58"/>
    </row>
    <row r="50" spans="1:215" ht="13">
      <c r="A50" s="5"/>
      <c r="B50" s="3" t="s">
        <v>130</v>
      </c>
      <c r="C50" s="60"/>
      <c r="F50" s="58"/>
    </row>
    <row r="51" spans="1:215" ht="25">
      <c r="A51" s="5"/>
      <c r="B51" s="13" t="s">
        <v>131</v>
      </c>
      <c r="C51" s="60"/>
      <c r="F51" s="58"/>
    </row>
    <row r="52" spans="1:215" ht="25">
      <c r="A52" s="5"/>
      <c r="B52" s="13" t="s">
        <v>132</v>
      </c>
      <c r="C52" s="60"/>
      <c r="F52" s="58"/>
    </row>
    <row r="53" spans="1:215" ht="13">
      <c r="A53" s="5"/>
      <c r="B53" s="3" t="s">
        <v>133</v>
      </c>
      <c r="C53" s="60"/>
      <c r="F53" s="58"/>
    </row>
    <row r="54" spans="1:215" ht="7" customHeight="1">
      <c r="A54" s="5"/>
      <c r="B54" s="3"/>
      <c r="C54" s="347"/>
      <c r="F54" s="58"/>
    </row>
    <row r="55" spans="1:215" ht="14">
      <c r="A55" s="4"/>
      <c r="B55" s="61" t="s">
        <v>134</v>
      </c>
      <c r="C55" s="62"/>
      <c r="D55" s="62"/>
      <c r="E55" s="62"/>
      <c r="F55" s="62"/>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row>
    <row r="56" spans="1:215" ht="26.5" customHeight="1">
      <c r="A56" s="4"/>
      <c r="B56" s="369" t="s">
        <v>135</v>
      </c>
      <c r="C56" s="369"/>
      <c r="D56" s="369"/>
      <c r="E56" s="369"/>
      <c r="F56" s="369"/>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row>
    <row r="57" spans="1:215" ht="24.5" customHeight="1">
      <c r="A57" s="4"/>
      <c r="B57" s="369" t="s">
        <v>1176</v>
      </c>
      <c r="C57" s="369"/>
      <c r="D57" s="369"/>
      <c r="E57" s="369"/>
      <c r="F57" s="369"/>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row>
    <row r="58" spans="1:215" s="63" customFormat="1" ht="13.15" customHeight="1">
      <c r="A58" s="4"/>
      <c r="B58" s="369" t="s">
        <v>136</v>
      </c>
      <c r="C58" s="369"/>
      <c r="D58" s="369"/>
      <c r="E58" s="369"/>
      <c r="F58" s="36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39"/>
      <c r="AY58" s="339"/>
      <c r="AZ58" s="339"/>
      <c r="BA58" s="339"/>
      <c r="BB58" s="339"/>
      <c r="BC58" s="339"/>
      <c r="BD58" s="339"/>
      <c r="BE58" s="339"/>
      <c r="BF58" s="339"/>
      <c r="BG58" s="339"/>
      <c r="BH58" s="339"/>
      <c r="BI58" s="339"/>
      <c r="BJ58" s="339"/>
      <c r="BK58" s="339"/>
      <c r="BL58" s="339"/>
      <c r="BM58" s="339"/>
      <c r="BN58" s="339"/>
      <c r="BO58" s="339"/>
      <c r="BP58" s="339"/>
      <c r="BQ58" s="339"/>
      <c r="BR58" s="339"/>
      <c r="BS58" s="339"/>
      <c r="BT58" s="339"/>
      <c r="BU58" s="339"/>
      <c r="BV58" s="339"/>
      <c r="BW58" s="339"/>
      <c r="BX58" s="339"/>
      <c r="BY58" s="339"/>
      <c r="BZ58" s="339"/>
      <c r="CA58" s="339"/>
      <c r="CB58" s="339"/>
      <c r="CC58" s="339"/>
      <c r="CD58" s="339"/>
      <c r="CE58" s="339"/>
      <c r="CF58" s="339"/>
      <c r="CG58" s="339"/>
      <c r="CH58" s="339"/>
      <c r="CI58" s="339"/>
      <c r="CJ58" s="339"/>
      <c r="CK58" s="339"/>
      <c r="CL58" s="339"/>
      <c r="CM58" s="339"/>
      <c r="CN58" s="339"/>
      <c r="CO58" s="339"/>
      <c r="CP58" s="339"/>
      <c r="CQ58" s="339"/>
      <c r="CR58" s="339"/>
      <c r="CS58" s="339"/>
      <c r="CT58" s="339"/>
      <c r="CU58" s="339"/>
      <c r="CV58" s="339"/>
      <c r="CW58" s="339"/>
      <c r="CX58" s="339"/>
      <c r="CY58" s="339"/>
      <c r="CZ58" s="339"/>
      <c r="DA58" s="339"/>
      <c r="DB58" s="339"/>
      <c r="DC58" s="339"/>
      <c r="DD58" s="339"/>
      <c r="DE58" s="339"/>
      <c r="DF58" s="339"/>
      <c r="DG58" s="339"/>
      <c r="DH58" s="339"/>
      <c r="DI58" s="339"/>
      <c r="DJ58" s="339"/>
      <c r="DK58" s="339"/>
      <c r="DL58" s="339"/>
      <c r="DM58" s="339"/>
      <c r="DN58" s="339"/>
      <c r="DO58" s="339"/>
      <c r="DP58" s="339"/>
      <c r="DQ58" s="339"/>
      <c r="DR58" s="339"/>
      <c r="DS58" s="339"/>
      <c r="DT58" s="339"/>
      <c r="DU58" s="339"/>
      <c r="DV58" s="339"/>
      <c r="DW58" s="339"/>
      <c r="DX58" s="339"/>
      <c r="DY58" s="339"/>
      <c r="DZ58" s="339"/>
      <c r="EA58" s="339"/>
      <c r="EB58" s="339"/>
      <c r="EC58" s="339"/>
      <c r="ED58" s="339"/>
      <c r="EE58" s="339"/>
      <c r="EF58" s="339"/>
      <c r="EG58" s="339"/>
      <c r="EH58" s="339"/>
      <c r="EI58" s="339"/>
      <c r="EJ58" s="339"/>
      <c r="EK58" s="339"/>
      <c r="EL58" s="339"/>
      <c r="EM58" s="339"/>
      <c r="EN58" s="339"/>
      <c r="EO58" s="339"/>
      <c r="EP58" s="339"/>
      <c r="EQ58" s="339"/>
      <c r="ER58" s="339"/>
      <c r="ES58" s="339"/>
      <c r="ET58" s="339"/>
      <c r="EU58" s="339"/>
      <c r="EV58" s="339"/>
      <c r="EW58" s="339"/>
      <c r="EX58" s="339"/>
      <c r="EY58" s="339"/>
      <c r="EZ58" s="339"/>
      <c r="FA58" s="339"/>
      <c r="FB58" s="339"/>
      <c r="FC58" s="339"/>
      <c r="FD58" s="339"/>
      <c r="FE58" s="339"/>
      <c r="FF58" s="339"/>
      <c r="FG58" s="339"/>
      <c r="FH58" s="339"/>
      <c r="FI58" s="339"/>
      <c r="FJ58" s="339"/>
      <c r="FK58" s="339"/>
      <c r="FL58" s="339"/>
      <c r="FM58" s="339"/>
      <c r="FN58" s="339"/>
      <c r="FO58" s="339"/>
      <c r="FP58" s="339"/>
      <c r="FQ58" s="339"/>
      <c r="FR58" s="339"/>
      <c r="FS58" s="339"/>
      <c r="FT58" s="339"/>
      <c r="FU58" s="339"/>
      <c r="FV58" s="339"/>
      <c r="FW58" s="339"/>
      <c r="FX58" s="339"/>
      <c r="FY58" s="339"/>
      <c r="FZ58" s="339"/>
      <c r="GA58" s="339"/>
      <c r="GB58" s="339"/>
      <c r="GC58" s="339"/>
      <c r="GD58" s="339"/>
      <c r="GE58" s="339"/>
      <c r="GF58" s="339"/>
      <c r="GG58" s="339"/>
      <c r="GH58" s="339"/>
      <c r="GI58" s="339"/>
      <c r="GJ58" s="339"/>
      <c r="GK58" s="339"/>
      <c r="GL58" s="339"/>
      <c r="GM58" s="339"/>
      <c r="GN58" s="339"/>
      <c r="GO58" s="339"/>
      <c r="GP58" s="339"/>
      <c r="GQ58" s="339"/>
      <c r="GR58" s="339"/>
      <c r="GS58" s="339"/>
      <c r="GT58" s="339"/>
      <c r="GU58" s="339"/>
      <c r="GV58" s="339"/>
      <c r="GW58" s="339"/>
      <c r="GX58" s="339"/>
      <c r="GY58" s="339"/>
      <c r="GZ58" s="339"/>
      <c r="HA58" s="339"/>
      <c r="HB58" s="339"/>
      <c r="HC58" s="339"/>
      <c r="HD58" s="339"/>
      <c r="HE58" s="339"/>
      <c r="HF58" s="339"/>
      <c r="HG58" s="339"/>
    </row>
    <row r="59" spans="1:215" s="63" customFormat="1">
      <c r="A59" s="4"/>
      <c r="B59" s="369"/>
      <c r="C59" s="369"/>
      <c r="D59" s="369"/>
      <c r="E59" s="369"/>
      <c r="F59" s="36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39"/>
      <c r="AR59" s="339"/>
      <c r="AS59" s="339"/>
      <c r="AT59" s="339"/>
      <c r="AU59" s="339"/>
      <c r="AV59" s="339"/>
      <c r="AW59" s="339"/>
      <c r="AX59" s="339"/>
      <c r="AY59" s="339"/>
      <c r="AZ59" s="339"/>
      <c r="BA59" s="339"/>
      <c r="BB59" s="339"/>
      <c r="BC59" s="339"/>
      <c r="BD59" s="339"/>
      <c r="BE59" s="339"/>
      <c r="BF59" s="339"/>
      <c r="BG59" s="339"/>
      <c r="BH59" s="339"/>
      <c r="BI59" s="339"/>
      <c r="BJ59" s="339"/>
      <c r="BK59" s="339"/>
      <c r="BL59" s="339"/>
      <c r="BM59" s="339"/>
      <c r="BN59" s="339"/>
      <c r="BO59" s="339"/>
      <c r="BP59" s="339"/>
      <c r="BQ59" s="339"/>
      <c r="BR59" s="339"/>
      <c r="BS59" s="339"/>
      <c r="BT59" s="339"/>
      <c r="BU59" s="339"/>
      <c r="BV59" s="339"/>
      <c r="BW59" s="339"/>
      <c r="BX59" s="339"/>
      <c r="BY59" s="339"/>
      <c r="BZ59" s="339"/>
      <c r="CA59" s="339"/>
      <c r="CB59" s="339"/>
      <c r="CC59" s="339"/>
      <c r="CD59" s="339"/>
      <c r="CE59" s="339"/>
      <c r="CF59" s="339"/>
      <c r="CG59" s="339"/>
      <c r="CH59" s="339"/>
      <c r="CI59" s="339"/>
      <c r="CJ59" s="339"/>
      <c r="CK59" s="339"/>
      <c r="CL59" s="339"/>
      <c r="CM59" s="339"/>
      <c r="CN59" s="339"/>
      <c r="CO59" s="339"/>
      <c r="CP59" s="339"/>
      <c r="CQ59" s="339"/>
      <c r="CR59" s="339"/>
      <c r="CS59" s="339"/>
      <c r="CT59" s="339"/>
      <c r="CU59" s="339"/>
      <c r="CV59" s="339"/>
      <c r="CW59" s="339"/>
      <c r="CX59" s="339"/>
      <c r="CY59" s="339"/>
      <c r="CZ59" s="339"/>
      <c r="DA59" s="339"/>
      <c r="DB59" s="339"/>
      <c r="DC59" s="339"/>
      <c r="DD59" s="339"/>
      <c r="DE59" s="339"/>
      <c r="DF59" s="339"/>
      <c r="DG59" s="339"/>
      <c r="DH59" s="339"/>
      <c r="DI59" s="339"/>
      <c r="DJ59" s="339"/>
      <c r="DK59" s="339"/>
      <c r="DL59" s="339"/>
      <c r="DM59" s="339"/>
      <c r="DN59" s="339"/>
      <c r="DO59" s="339"/>
      <c r="DP59" s="339"/>
      <c r="DQ59" s="339"/>
      <c r="DR59" s="339"/>
      <c r="DS59" s="339"/>
      <c r="DT59" s="339"/>
      <c r="DU59" s="339"/>
      <c r="DV59" s="339"/>
      <c r="DW59" s="339"/>
      <c r="DX59" s="339"/>
      <c r="DY59" s="339"/>
      <c r="DZ59" s="339"/>
      <c r="EA59" s="339"/>
      <c r="EB59" s="339"/>
      <c r="EC59" s="339"/>
      <c r="ED59" s="339"/>
      <c r="EE59" s="339"/>
      <c r="EF59" s="339"/>
      <c r="EG59" s="339"/>
      <c r="EH59" s="339"/>
      <c r="EI59" s="339"/>
      <c r="EJ59" s="339"/>
      <c r="EK59" s="339"/>
      <c r="EL59" s="339"/>
      <c r="EM59" s="339"/>
      <c r="EN59" s="339"/>
      <c r="EO59" s="339"/>
      <c r="EP59" s="339"/>
      <c r="EQ59" s="339"/>
      <c r="ER59" s="339"/>
      <c r="ES59" s="339"/>
      <c r="ET59" s="339"/>
      <c r="EU59" s="339"/>
      <c r="EV59" s="339"/>
      <c r="EW59" s="339"/>
      <c r="EX59" s="339"/>
      <c r="EY59" s="339"/>
      <c r="EZ59" s="339"/>
      <c r="FA59" s="339"/>
      <c r="FB59" s="339"/>
      <c r="FC59" s="339"/>
      <c r="FD59" s="339"/>
      <c r="FE59" s="339"/>
      <c r="FF59" s="339"/>
      <c r="FG59" s="339"/>
      <c r="FH59" s="339"/>
      <c r="FI59" s="339"/>
      <c r="FJ59" s="339"/>
      <c r="FK59" s="339"/>
      <c r="FL59" s="339"/>
      <c r="FM59" s="339"/>
      <c r="FN59" s="339"/>
      <c r="FO59" s="339"/>
      <c r="FP59" s="339"/>
      <c r="FQ59" s="339"/>
      <c r="FR59" s="339"/>
      <c r="FS59" s="339"/>
      <c r="FT59" s="339"/>
      <c r="FU59" s="339"/>
      <c r="FV59" s="339"/>
      <c r="FW59" s="339"/>
      <c r="FX59" s="339"/>
      <c r="FY59" s="339"/>
      <c r="FZ59" s="339"/>
      <c r="GA59" s="339"/>
      <c r="GB59" s="339"/>
      <c r="GC59" s="339"/>
      <c r="GD59" s="339"/>
      <c r="GE59" s="339"/>
      <c r="GF59" s="339"/>
      <c r="GG59" s="339"/>
      <c r="GH59" s="339"/>
      <c r="GI59" s="339"/>
      <c r="GJ59" s="339"/>
      <c r="GK59" s="339"/>
      <c r="GL59" s="339"/>
      <c r="GM59" s="339"/>
      <c r="GN59" s="339"/>
      <c r="GO59" s="339"/>
      <c r="GP59" s="339"/>
      <c r="GQ59" s="339"/>
      <c r="GR59" s="339"/>
      <c r="GS59" s="339"/>
      <c r="GT59" s="339"/>
      <c r="GU59" s="339"/>
      <c r="GV59" s="339"/>
      <c r="GW59" s="339"/>
      <c r="GX59" s="339"/>
      <c r="GY59" s="339"/>
      <c r="GZ59" s="339"/>
      <c r="HA59" s="339"/>
      <c r="HB59" s="339"/>
      <c r="HC59" s="339"/>
      <c r="HD59" s="339"/>
      <c r="HE59" s="339"/>
      <c r="HF59" s="339"/>
      <c r="HG59" s="339"/>
    </row>
    <row r="60" spans="1:215" s="63" customFormat="1" ht="129" customHeight="1">
      <c r="A60" s="4"/>
      <c r="B60" s="369"/>
      <c r="C60" s="369"/>
      <c r="D60" s="369"/>
      <c r="E60" s="369"/>
      <c r="F60" s="36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39"/>
      <c r="AY60" s="339"/>
      <c r="AZ60" s="339"/>
      <c r="BA60" s="339"/>
      <c r="BB60" s="339"/>
      <c r="BC60" s="339"/>
      <c r="BD60" s="339"/>
      <c r="BE60" s="339"/>
      <c r="BF60" s="339"/>
      <c r="BG60" s="339"/>
      <c r="BH60" s="339"/>
      <c r="BI60" s="339"/>
      <c r="BJ60" s="339"/>
      <c r="BK60" s="339"/>
      <c r="BL60" s="339"/>
      <c r="BM60" s="339"/>
      <c r="BN60" s="339"/>
      <c r="BO60" s="339"/>
      <c r="BP60" s="339"/>
      <c r="BQ60" s="339"/>
      <c r="BR60" s="339"/>
      <c r="BS60" s="339"/>
      <c r="BT60" s="339"/>
      <c r="BU60" s="339"/>
      <c r="BV60" s="339"/>
      <c r="BW60" s="339"/>
      <c r="BX60" s="339"/>
      <c r="BY60" s="339"/>
      <c r="BZ60" s="339"/>
      <c r="CA60" s="339"/>
      <c r="CB60" s="339"/>
      <c r="CC60" s="339"/>
      <c r="CD60" s="339"/>
      <c r="CE60" s="339"/>
      <c r="CF60" s="339"/>
      <c r="CG60" s="339"/>
      <c r="CH60" s="339"/>
      <c r="CI60" s="339"/>
      <c r="CJ60" s="339"/>
      <c r="CK60" s="339"/>
      <c r="CL60" s="339"/>
      <c r="CM60" s="339"/>
      <c r="CN60" s="339"/>
      <c r="CO60" s="339"/>
      <c r="CP60" s="339"/>
      <c r="CQ60" s="339"/>
      <c r="CR60" s="339"/>
      <c r="CS60" s="339"/>
      <c r="CT60" s="339"/>
      <c r="CU60" s="339"/>
      <c r="CV60" s="339"/>
      <c r="CW60" s="339"/>
      <c r="CX60" s="339"/>
      <c r="CY60" s="339"/>
      <c r="CZ60" s="339"/>
      <c r="DA60" s="339"/>
      <c r="DB60" s="339"/>
      <c r="DC60" s="339"/>
      <c r="DD60" s="339"/>
      <c r="DE60" s="339"/>
      <c r="DF60" s="339"/>
      <c r="DG60" s="339"/>
      <c r="DH60" s="339"/>
      <c r="DI60" s="339"/>
      <c r="DJ60" s="339"/>
      <c r="DK60" s="339"/>
      <c r="DL60" s="339"/>
      <c r="DM60" s="339"/>
      <c r="DN60" s="339"/>
      <c r="DO60" s="339"/>
      <c r="DP60" s="339"/>
      <c r="DQ60" s="339"/>
      <c r="DR60" s="339"/>
      <c r="DS60" s="339"/>
      <c r="DT60" s="339"/>
      <c r="DU60" s="339"/>
      <c r="DV60" s="339"/>
      <c r="DW60" s="339"/>
      <c r="DX60" s="339"/>
      <c r="DY60" s="339"/>
      <c r="DZ60" s="339"/>
      <c r="EA60" s="339"/>
      <c r="EB60" s="339"/>
      <c r="EC60" s="339"/>
      <c r="ED60" s="339"/>
      <c r="EE60" s="339"/>
      <c r="EF60" s="339"/>
      <c r="EG60" s="339"/>
      <c r="EH60" s="339"/>
      <c r="EI60" s="339"/>
      <c r="EJ60" s="339"/>
      <c r="EK60" s="339"/>
      <c r="EL60" s="339"/>
      <c r="EM60" s="339"/>
      <c r="EN60" s="339"/>
      <c r="EO60" s="339"/>
      <c r="EP60" s="339"/>
      <c r="EQ60" s="339"/>
      <c r="ER60" s="339"/>
      <c r="ES60" s="339"/>
      <c r="ET60" s="339"/>
      <c r="EU60" s="339"/>
      <c r="EV60" s="339"/>
      <c r="EW60" s="339"/>
      <c r="EX60" s="339"/>
      <c r="EY60" s="339"/>
      <c r="EZ60" s="339"/>
      <c r="FA60" s="339"/>
      <c r="FB60" s="339"/>
      <c r="FC60" s="339"/>
      <c r="FD60" s="339"/>
      <c r="FE60" s="339"/>
      <c r="FF60" s="339"/>
      <c r="FG60" s="339"/>
      <c r="FH60" s="339"/>
      <c r="FI60" s="339"/>
      <c r="FJ60" s="339"/>
      <c r="FK60" s="339"/>
      <c r="FL60" s="339"/>
      <c r="FM60" s="339"/>
      <c r="FN60" s="339"/>
      <c r="FO60" s="339"/>
      <c r="FP60" s="339"/>
      <c r="FQ60" s="339"/>
      <c r="FR60" s="339"/>
      <c r="FS60" s="339"/>
      <c r="FT60" s="339"/>
      <c r="FU60" s="339"/>
      <c r="FV60" s="339"/>
      <c r="FW60" s="339"/>
      <c r="FX60" s="339"/>
      <c r="FY60" s="339"/>
      <c r="FZ60" s="339"/>
      <c r="GA60" s="339"/>
      <c r="GB60" s="339"/>
      <c r="GC60" s="339"/>
      <c r="GD60" s="339"/>
      <c r="GE60" s="339"/>
      <c r="GF60" s="339"/>
      <c r="GG60" s="339"/>
      <c r="GH60" s="339"/>
      <c r="GI60" s="339"/>
      <c r="GJ60" s="339"/>
      <c r="GK60" s="339"/>
      <c r="GL60" s="339"/>
      <c r="GM60" s="339"/>
      <c r="GN60" s="339"/>
      <c r="GO60" s="339"/>
      <c r="GP60" s="339"/>
      <c r="GQ60" s="339"/>
      <c r="GR60" s="339"/>
      <c r="GS60" s="339"/>
      <c r="GT60" s="339"/>
      <c r="GU60" s="339"/>
      <c r="GV60" s="339"/>
      <c r="GW60" s="339"/>
      <c r="GX60" s="339"/>
      <c r="GY60" s="339"/>
      <c r="GZ60" s="339"/>
      <c r="HA60" s="339"/>
      <c r="HB60" s="339"/>
      <c r="HC60" s="339"/>
      <c r="HD60" s="339"/>
      <c r="HE60" s="339"/>
      <c r="HF60" s="339"/>
      <c r="HG60" s="339"/>
    </row>
    <row r="61" spans="1:215" s="63" customFormat="1" ht="18.5" customHeight="1">
      <c r="A61" s="4"/>
      <c r="B61" s="384" t="s">
        <v>137</v>
      </c>
      <c r="C61" s="384"/>
      <c r="D61" s="384"/>
      <c r="E61" s="384"/>
      <c r="F61" s="384"/>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62"/>
      <c r="HC61" s="62"/>
      <c r="HD61" s="62"/>
      <c r="HE61" s="62"/>
      <c r="HF61" s="62"/>
      <c r="HG61" s="62"/>
    </row>
    <row r="62" spans="1:215" s="63" customFormat="1" ht="26.5" customHeight="1">
      <c r="A62" s="4"/>
      <c r="B62" s="354" t="s">
        <v>138</v>
      </c>
      <c r="C62" s="354"/>
      <c r="D62" s="354"/>
      <c r="E62" s="354"/>
      <c r="F62" s="354"/>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row>
    <row r="63" spans="1:215" s="63" customFormat="1" ht="16.5" customHeight="1">
      <c r="A63" s="4"/>
      <c r="B63" s="379" t="s">
        <v>139</v>
      </c>
      <c r="C63" s="379"/>
      <c r="D63" s="379"/>
      <c r="E63" s="379"/>
      <c r="F63" s="379"/>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row>
    <row r="64" spans="1:215" s="63" customFormat="1" ht="21.65" customHeight="1">
      <c r="A64" s="4"/>
      <c r="B64" s="382"/>
      <c r="C64" s="380" t="s">
        <v>140</v>
      </c>
      <c r="D64" s="380" t="s">
        <v>141</v>
      </c>
      <c r="E64" s="380" t="s">
        <v>142</v>
      </c>
      <c r="F64" s="380" t="s">
        <v>143</v>
      </c>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row>
    <row r="65" spans="1:215" s="63" customFormat="1" ht="21.65" customHeight="1">
      <c r="A65" s="4"/>
      <c r="B65" s="383"/>
      <c r="C65" s="381"/>
      <c r="D65" s="381"/>
      <c r="E65" s="381"/>
      <c r="F65" s="381"/>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62"/>
      <c r="HC65" s="62"/>
      <c r="HD65" s="62"/>
      <c r="HE65" s="62"/>
      <c r="HF65" s="62"/>
      <c r="HG65" s="62"/>
    </row>
    <row r="66" spans="1:215" s="63" customFormat="1" ht="46">
      <c r="A66" s="64" t="s">
        <v>144</v>
      </c>
      <c r="B66" s="65" t="s">
        <v>145</v>
      </c>
      <c r="C66" s="66">
        <v>132</v>
      </c>
      <c r="D66" s="66">
        <v>0</v>
      </c>
      <c r="E66" s="66">
        <v>286</v>
      </c>
      <c r="F66" s="66">
        <f t="shared" ref="F66:F71" si="2">SUM(C66:E66)</f>
        <v>418</v>
      </c>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row>
    <row r="67" spans="1:215" s="63" customFormat="1" ht="104.5">
      <c r="A67" s="64" t="s">
        <v>146</v>
      </c>
      <c r="B67" s="67" t="s">
        <v>147</v>
      </c>
      <c r="C67" s="66">
        <v>0</v>
      </c>
      <c r="D67" s="66">
        <v>0</v>
      </c>
      <c r="E67" s="66">
        <v>0</v>
      </c>
      <c r="F67" s="66">
        <f t="shared" si="2"/>
        <v>0</v>
      </c>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62"/>
      <c r="ET67" s="62"/>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row>
    <row r="68" spans="1:215" s="63" customFormat="1" ht="23">
      <c r="A68" s="64" t="s">
        <v>148</v>
      </c>
      <c r="B68" s="65" t="s">
        <v>149</v>
      </c>
      <c r="C68" s="66">
        <f>(C66-C67)</f>
        <v>132</v>
      </c>
      <c r="D68" s="66">
        <f>(D66-D67)</f>
        <v>0</v>
      </c>
      <c r="E68" s="66">
        <f>(E66-E67)</f>
        <v>286</v>
      </c>
      <c r="F68" s="66">
        <f t="shared" si="2"/>
        <v>418</v>
      </c>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row>
    <row r="69" spans="1:215" s="63" customFormat="1" ht="34.5">
      <c r="A69" s="64" t="s">
        <v>150</v>
      </c>
      <c r="B69" s="68" t="s">
        <v>151</v>
      </c>
      <c r="C69" s="66">
        <v>46</v>
      </c>
      <c r="D69" s="66">
        <v>0</v>
      </c>
      <c r="E69" s="66">
        <v>162</v>
      </c>
      <c r="F69" s="66">
        <f t="shared" si="2"/>
        <v>208</v>
      </c>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row>
    <row r="70" spans="1:215" s="63" customFormat="1" ht="57.5">
      <c r="A70" s="64" t="s">
        <v>152</v>
      </c>
      <c r="B70" s="68" t="s">
        <v>153</v>
      </c>
      <c r="C70" s="66">
        <v>21</v>
      </c>
      <c r="D70" s="66">
        <v>0</v>
      </c>
      <c r="E70" s="66">
        <v>25</v>
      </c>
      <c r="F70" s="66">
        <f t="shared" si="2"/>
        <v>46</v>
      </c>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row>
    <row r="71" spans="1:215" s="63" customFormat="1" ht="57.5">
      <c r="A71" s="64" t="s">
        <v>154</v>
      </c>
      <c r="B71" s="68" t="s">
        <v>155</v>
      </c>
      <c r="C71" s="66">
        <v>3</v>
      </c>
      <c r="D71" s="66">
        <v>0</v>
      </c>
      <c r="E71" s="66">
        <v>5</v>
      </c>
      <c r="F71" s="66">
        <f t="shared" si="2"/>
        <v>8</v>
      </c>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row>
    <row r="72" spans="1:215" s="63" customFormat="1" ht="23">
      <c r="A72" s="64" t="s">
        <v>156</v>
      </c>
      <c r="B72" s="68" t="s">
        <v>157</v>
      </c>
      <c r="C72" s="66">
        <f>SUM(C69:C71)</f>
        <v>70</v>
      </c>
      <c r="D72" s="66">
        <f>SUM(D69:D71)</f>
        <v>0</v>
      </c>
      <c r="E72" s="66">
        <f>SUM(E69:E71)</f>
        <v>192</v>
      </c>
      <c r="F72" s="66">
        <f>SUM(F69:F71)</f>
        <v>262</v>
      </c>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row>
    <row r="73" spans="1:215" s="63" customFormat="1" ht="23">
      <c r="A73" s="64" t="s">
        <v>158</v>
      </c>
      <c r="B73" s="68" t="s">
        <v>159</v>
      </c>
      <c r="C73" s="331">
        <f>C72/C68</f>
        <v>0.53030303030303028</v>
      </c>
      <c r="D73" s="331">
        <v>0</v>
      </c>
      <c r="E73" s="331">
        <f>E72/E68</f>
        <v>0.67132867132867136</v>
      </c>
      <c r="F73" s="331">
        <f>F72/F68</f>
        <v>0.62679425837320579</v>
      </c>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row>
    <row r="74" spans="1:215" s="63" customFormat="1">
      <c r="A74" s="64"/>
      <c r="B74" s="69"/>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row>
    <row r="75" spans="1:215" s="63" customFormat="1" ht="13">
      <c r="A75" s="4"/>
      <c r="B75" s="399" t="s">
        <v>160</v>
      </c>
      <c r="C75" s="400"/>
      <c r="D75" s="400"/>
      <c r="E75" s="400"/>
      <c r="F75" s="400"/>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row>
    <row r="76" spans="1:215" s="63" customFormat="1" ht="21.65" customHeight="1">
      <c r="A76" s="4"/>
      <c r="B76" s="401"/>
      <c r="C76" s="378" t="s">
        <v>140</v>
      </c>
      <c r="D76" s="378" t="s">
        <v>141</v>
      </c>
      <c r="E76" s="378" t="s">
        <v>142</v>
      </c>
      <c r="F76" s="378" t="s">
        <v>143</v>
      </c>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row>
    <row r="77" spans="1:215" s="63" customFormat="1" ht="36.65" customHeight="1">
      <c r="A77" s="4"/>
      <c r="B77" s="401"/>
      <c r="C77" s="378"/>
      <c r="D77" s="378"/>
      <c r="E77" s="378"/>
      <c r="F77" s="378"/>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row>
    <row r="78" spans="1:215" s="63" customFormat="1" ht="46">
      <c r="A78" s="70" t="s">
        <v>144</v>
      </c>
      <c r="B78" s="71" t="s">
        <v>161</v>
      </c>
      <c r="C78" s="66">
        <v>128</v>
      </c>
      <c r="D78" s="66">
        <v>0</v>
      </c>
      <c r="E78" s="66">
        <v>224</v>
      </c>
      <c r="F78" s="66">
        <f t="shared" ref="F78:F83" si="3">SUM(C78:E78)</f>
        <v>352</v>
      </c>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row>
    <row r="79" spans="1:215" s="63" customFormat="1" ht="104.5">
      <c r="A79" s="70" t="s">
        <v>146</v>
      </c>
      <c r="B79" s="73" t="s">
        <v>162</v>
      </c>
      <c r="C79" s="66">
        <v>0</v>
      </c>
      <c r="D79" s="66">
        <v>0</v>
      </c>
      <c r="E79" s="66">
        <v>0</v>
      </c>
      <c r="F79" s="66">
        <f t="shared" si="3"/>
        <v>0</v>
      </c>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row>
    <row r="80" spans="1:215" s="63" customFormat="1" ht="23">
      <c r="A80" s="70" t="s">
        <v>148</v>
      </c>
      <c r="B80" s="71" t="s">
        <v>163</v>
      </c>
      <c r="C80" s="66">
        <f>(C78-C79)</f>
        <v>128</v>
      </c>
      <c r="D80" s="66">
        <f>(D78-D79)</f>
        <v>0</v>
      </c>
      <c r="E80" s="66">
        <f>(E78-E79)</f>
        <v>224</v>
      </c>
      <c r="F80" s="66">
        <f t="shared" si="3"/>
        <v>352</v>
      </c>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row>
    <row r="81" spans="1:215" s="63" customFormat="1" ht="34.5">
      <c r="A81" s="70" t="s">
        <v>150</v>
      </c>
      <c r="B81" s="71" t="s">
        <v>164</v>
      </c>
      <c r="C81" s="66">
        <v>49</v>
      </c>
      <c r="D81" s="66">
        <v>0</v>
      </c>
      <c r="E81" s="66">
        <v>120</v>
      </c>
      <c r="F81" s="66">
        <f t="shared" si="3"/>
        <v>169</v>
      </c>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row>
    <row r="82" spans="1:215" s="63" customFormat="1" ht="57.5">
      <c r="A82" s="70" t="s">
        <v>152</v>
      </c>
      <c r="B82" s="71" t="s">
        <v>165</v>
      </c>
      <c r="C82" s="66">
        <v>15</v>
      </c>
      <c r="D82" s="66">
        <v>0</v>
      </c>
      <c r="E82" s="66">
        <v>21</v>
      </c>
      <c r="F82" s="66">
        <f t="shared" si="3"/>
        <v>36</v>
      </c>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row>
    <row r="83" spans="1:215" s="63" customFormat="1" ht="57.5">
      <c r="A83" s="70" t="s">
        <v>154</v>
      </c>
      <c r="B83" s="68" t="s">
        <v>166</v>
      </c>
      <c r="C83" s="66">
        <v>4</v>
      </c>
      <c r="D83" s="66">
        <v>0</v>
      </c>
      <c r="E83" s="66">
        <v>8</v>
      </c>
      <c r="F83" s="66">
        <f t="shared" si="3"/>
        <v>12</v>
      </c>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row>
    <row r="84" spans="1:215" s="63" customFormat="1" ht="23">
      <c r="A84" s="70" t="s">
        <v>156</v>
      </c>
      <c r="B84" s="68" t="s">
        <v>157</v>
      </c>
      <c r="C84" s="66">
        <f>SUM(C81:C83)</f>
        <v>68</v>
      </c>
      <c r="D84" s="66">
        <f>SUM(D81:D83)</f>
        <v>0</v>
      </c>
      <c r="E84" s="66">
        <f>SUM(E81:E83)</f>
        <v>149</v>
      </c>
      <c r="F84" s="66">
        <f>SUM(F81:F83)</f>
        <v>217</v>
      </c>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row>
    <row r="85" spans="1:215" s="63" customFormat="1" ht="23">
      <c r="A85" s="70" t="s">
        <v>158</v>
      </c>
      <c r="B85" s="68" t="s">
        <v>167</v>
      </c>
      <c r="C85" s="330">
        <f>C84/C80</f>
        <v>0.53125</v>
      </c>
      <c r="D85" s="330">
        <v>0</v>
      </c>
      <c r="E85" s="330">
        <f>E84/E80</f>
        <v>0.6651785714285714</v>
      </c>
      <c r="F85" s="330">
        <f>F84/F80</f>
        <v>0.61647727272727271</v>
      </c>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row>
    <row r="86" spans="1:215" s="63" customFormat="1">
      <c r="A86" s="70"/>
      <c r="B86" s="69"/>
      <c r="C86" s="342"/>
      <c r="D86" s="342"/>
      <c r="E86" s="342"/>
      <c r="F86" s="34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row>
    <row r="87" spans="1:215" ht="13">
      <c r="A87" s="4"/>
      <c r="B87" s="6" t="s">
        <v>168</v>
      </c>
      <c r="C87" s="3"/>
      <c r="D87" s="3"/>
      <c r="E87" s="3"/>
      <c r="F87" s="11"/>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row>
    <row r="88" spans="1:215" ht="28.15" customHeight="1">
      <c r="A88" s="4"/>
      <c r="B88" s="369" t="s">
        <v>169</v>
      </c>
      <c r="C88" s="369"/>
      <c r="D88" s="369"/>
      <c r="E88" s="369"/>
      <c r="F88" s="369"/>
    </row>
    <row r="89" spans="1:215" ht="13">
      <c r="A89" s="4"/>
      <c r="B89" s="368"/>
      <c r="C89" s="368"/>
      <c r="D89" s="368"/>
      <c r="E89" s="74" t="s">
        <v>170</v>
      </c>
      <c r="F89" s="74" t="s">
        <v>171</v>
      </c>
    </row>
    <row r="90" spans="1:215" s="59" customFormat="1" ht="13">
      <c r="A90" s="5" t="s">
        <v>172</v>
      </c>
      <c r="B90" s="372" t="s">
        <v>173</v>
      </c>
      <c r="C90" s="373"/>
      <c r="D90" s="373"/>
      <c r="E90" s="163"/>
      <c r="F90" s="75"/>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row>
    <row r="91" spans="1:215" s="59" customFormat="1" ht="13">
      <c r="A91" s="5" t="s">
        <v>174</v>
      </c>
      <c r="B91" s="370" t="s">
        <v>175</v>
      </c>
      <c r="C91" s="371"/>
      <c r="D91" s="371"/>
      <c r="E91" s="163"/>
      <c r="F91" s="75"/>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row>
    <row r="92" spans="1:215" s="59" customFormat="1" ht="13">
      <c r="A92" s="5" t="s">
        <v>176</v>
      </c>
      <c r="B92" s="372" t="s">
        <v>177</v>
      </c>
      <c r="C92" s="373"/>
      <c r="D92" s="373"/>
      <c r="E92" s="75">
        <f>E90-E91</f>
        <v>0</v>
      </c>
      <c r="F92" s="75">
        <f>F90-F91</f>
        <v>0</v>
      </c>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row>
    <row r="93" spans="1:215" s="59" customFormat="1" ht="13">
      <c r="A93" s="5" t="s">
        <v>178</v>
      </c>
      <c r="B93" s="372" t="s">
        <v>179</v>
      </c>
      <c r="C93" s="373"/>
      <c r="D93" s="373"/>
      <c r="E93" s="76"/>
      <c r="F93" s="75"/>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row>
    <row r="94" spans="1:215" s="59" customFormat="1" ht="13">
      <c r="A94" s="5" t="s">
        <v>180</v>
      </c>
      <c r="B94" s="372" t="s">
        <v>181</v>
      </c>
      <c r="C94" s="373"/>
      <c r="D94" s="373"/>
      <c r="E94" s="76"/>
      <c r="F94" s="75"/>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row>
    <row r="95" spans="1:215" s="59" customFormat="1" ht="13">
      <c r="A95" s="5" t="s">
        <v>182</v>
      </c>
      <c r="B95" s="372" t="s">
        <v>183</v>
      </c>
      <c r="C95" s="373"/>
      <c r="D95" s="373"/>
      <c r="E95" s="76"/>
      <c r="F95" s="75"/>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row>
    <row r="96" spans="1:215" s="59" customFormat="1" ht="13">
      <c r="A96" s="5" t="s">
        <v>184</v>
      </c>
      <c r="B96" s="372" t="s">
        <v>185</v>
      </c>
      <c r="C96" s="373"/>
      <c r="D96" s="373"/>
      <c r="E96" s="76"/>
      <c r="F96" s="75"/>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row>
    <row r="97" spans="1:6" s="59" customFormat="1" ht="13">
      <c r="A97" s="5" t="s">
        <v>186</v>
      </c>
      <c r="B97" s="372" t="s">
        <v>187</v>
      </c>
      <c r="C97" s="373"/>
      <c r="D97" s="373"/>
      <c r="E97" s="76"/>
      <c r="F97" s="75"/>
    </row>
    <row r="98" spans="1:6" s="59" customFormat="1" ht="13">
      <c r="A98" s="5" t="s">
        <v>188</v>
      </c>
      <c r="B98" s="372" t="s">
        <v>189</v>
      </c>
      <c r="C98" s="373"/>
      <c r="D98" s="373"/>
      <c r="E98" s="76"/>
      <c r="F98" s="75"/>
    </row>
    <row r="99" spans="1:6" s="59" customFormat="1" ht="13">
      <c r="A99" s="5" t="s">
        <v>190</v>
      </c>
      <c r="B99" s="372" t="s">
        <v>191</v>
      </c>
      <c r="C99" s="373"/>
      <c r="D99" s="373"/>
      <c r="E99" s="76"/>
      <c r="F99" s="75"/>
    </row>
    <row r="100" spans="1:6" s="59" customFormat="1" ht="13">
      <c r="A100" s="5"/>
      <c r="B100" s="343"/>
      <c r="C100" s="343"/>
      <c r="D100" s="343"/>
      <c r="E100" s="344"/>
      <c r="F100" s="345"/>
    </row>
    <row r="101" spans="1:6" ht="13">
      <c r="B101" s="6" t="s">
        <v>192</v>
      </c>
    </row>
    <row r="102" spans="1:6">
      <c r="B102" s="354" t="s">
        <v>193</v>
      </c>
      <c r="C102" s="398"/>
      <c r="D102" s="398"/>
      <c r="E102" s="398"/>
      <c r="F102" s="398"/>
    </row>
    <row r="103" spans="1:6">
      <c r="B103" s="377" t="s">
        <v>194</v>
      </c>
      <c r="C103" s="377"/>
      <c r="D103" s="377"/>
      <c r="E103" s="377"/>
      <c r="F103" s="377"/>
    </row>
    <row r="104" spans="1:6">
      <c r="B104" s="366" t="s">
        <v>195</v>
      </c>
      <c r="C104" s="366"/>
      <c r="D104" s="366"/>
      <c r="E104" s="366"/>
      <c r="F104" s="367"/>
    </row>
    <row r="105" spans="1:6" ht="13">
      <c r="A105" s="5" t="s">
        <v>196</v>
      </c>
      <c r="B105" s="396" t="s">
        <v>197</v>
      </c>
      <c r="C105" s="397"/>
      <c r="D105" s="397"/>
      <c r="E105" s="397"/>
      <c r="F105" s="77">
        <f>144/172</f>
        <v>0.83720930232558144</v>
      </c>
    </row>
  </sheetData>
  <mergeCells count="56">
    <mergeCell ref="B105:E105"/>
    <mergeCell ref="B102:F102"/>
    <mergeCell ref="E64:E65"/>
    <mergeCell ref="B95:D95"/>
    <mergeCell ref="B96:D96"/>
    <mergeCell ref="B97:D97"/>
    <mergeCell ref="B98:D98"/>
    <mergeCell ref="B75:F75"/>
    <mergeCell ref="C64:C65"/>
    <mergeCell ref="D64:D65"/>
    <mergeCell ref="F76:F77"/>
    <mergeCell ref="B93:D93"/>
    <mergeCell ref="B94:D94"/>
    <mergeCell ref="B76:B77"/>
    <mergeCell ref="C76:C77"/>
    <mergeCell ref="D76:D77"/>
    <mergeCell ref="A1:F1"/>
    <mergeCell ref="B3:F3"/>
    <mergeCell ref="C6:D6"/>
    <mergeCell ref="E6:F6"/>
    <mergeCell ref="B26:F26"/>
    <mergeCell ref="B4:F4"/>
    <mergeCell ref="B5:F5"/>
    <mergeCell ref="B6:B7"/>
    <mergeCell ref="B27:F27"/>
    <mergeCell ref="B30:F30"/>
    <mergeCell ref="B57:F57"/>
    <mergeCell ref="F64:F65"/>
    <mergeCell ref="B64:B65"/>
    <mergeCell ref="B28:F28"/>
    <mergeCell ref="B29:F29"/>
    <mergeCell ref="B61:F61"/>
    <mergeCell ref="B37:C37"/>
    <mergeCell ref="B38:C38"/>
    <mergeCell ref="B39:C39"/>
    <mergeCell ref="B40:C40"/>
    <mergeCell ref="B34:C34"/>
    <mergeCell ref="B36:C36"/>
    <mergeCell ref="B33:C33"/>
    <mergeCell ref="B35:C35"/>
    <mergeCell ref="B41:C41"/>
    <mergeCell ref="B56:F56"/>
    <mergeCell ref="B31:C31"/>
    <mergeCell ref="B32:C32"/>
    <mergeCell ref="B103:F103"/>
    <mergeCell ref="E76:E77"/>
    <mergeCell ref="B62:F62"/>
    <mergeCell ref="B63:F63"/>
    <mergeCell ref="B58:F60"/>
    <mergeCell ref="B104:F104"/>
    <mergeCell ref="B89:D89"/>
    <mergeCell ref="B88:F88"/>
    <mergeCell ref="B91:D91"/>
    <mergeCell ref="B90:D90"/>
    <mergeCell ref="B92:D92"/>
    <mergeCell ref="B99:D99"/>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2020-2021</oddHeader>
    <oddFooter>&amp;LCDS-B&amp;RPage &amp;P</oddFooter>
  </headerFooter>
  <rowBreaks count="1" manualBreakCount="1">
    <brk id="74" max="7" man="1"/>
  </rowBreak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93"/>
  <sheetViews>
    <sheetView showGridLines="0" showRowColHeaders="0" showRuler="0" zoomScaleNormal="100" workbookViewId="0">
      <selection sqref="A1:F1"/>
    </sheetView>
  </sheetViews>
  <sheetFormatPr defaultColWidth="0" defaultRowHeight="12.5" zeroHeight="1"/>
  <cols>
    <col min="1" max="1" width="4.453125" style="4" customWidth="1"/>
    <col min="2" max="2" width="29" style="3" customWidth="1"/>
    <col min="3" max="6" width="14.7265625" style="3" customWidth="1"/>
    <col min="7" max="7" width="8.54296875" style="3" customWidth="1"/>
    <col min="8" max="8" width="0.7265625" style="3" customWidth="1"/>
    <col min="9" max="16384" width="0" style="3" hidden="1"/>
  </cols>
  <sheetData>
    <row r="1" spans="1:6" ht="18">
      <c r="A1" s="358" t="s">
        <v>198</v>
      </c>
      <c r="B1" s="440"/>
      <c r="C1" s="440"/>
      <c r="D1" s="440"/>
      <c r="E1" s="440"/>
      <c r="F1" s="440"/>
    </row>
    <row r="2" spans="1:6" ht="15.5">
      <c r="B2" s="57" t="s">
        <v>199</v>
      </c>
    </row>
    <row r="3" spans="1:6">
      <c r="A3" s="447" t="s">
        <v>200</v>
      </c>
      <c r="B3" s="354" t="s">
        <v>201</v>
      </c>
      <c r="C3" s="449"/>
      <c r="D3" s="449"/>
      <c r="E3" s="449"/>
      <c r="F3" s="449"/>
    </row>
    <row r="4" spans="1:6" ht="19.5" customHeight="1">
      <c r="A4" s="448"/>
      <c r="B4" s="449"/>
      <c r="C4" s="449"/>
      <c r="D4" s="449"/>
      <c r="E4" s="449"/>
      <c r="F4" s="449"/>
    </row>
    <row r="5" spans="1:6" ht="15.75" customHeight="1">
      <c r="A5" s="78"/>
      <c r="B5" s="369" t="s">
        <v>202</v>
      </c>
      <c r="C5" s="369"/>
      <c r="D5" s="369"/>
      <c r="E5" s="369"/>
      <c r="F5" s="369"/>
    </row>
    <row r="6" spans="1:6" ht="60" customHeight="1">
      <c r="A6" s="79"/>
      <c r="B6" s="369" t="s">
        <v>1177</v>
      </c>
      <c r="C6" s="369"/>
      <c r="D6" s="369"/>
      <c r="E6" s="369"/>
      <c r="F6" s="369"/>
    </row>
    <row r="7" spans="1:6" ht="24" customHeight="1">
      <c r="B7" s="369" t="s">
        <v>203</v>
      </c>
      <c r="C7" s="369"/>
      <c r="D7" s="369"/>
      <c r="E7" s="369"/>
      <c r="F7" s="369"/>
    </row>
    <row r="8" spans="1:6" ht="13">
      <c r="A8" s="5"/>
      <c r="B8" s="359" t="s">
        <v>204</v>
      </c>
      <c r="C8" s="360"/>
      <c r="D8" s="361"/>
      <c r="E8" s="27">
        <v>170</v>
      </c>
    </row>
    <row r="9" spans="1:6" ht="13">
      <c r="A9" s="5"/>
      <c r="B9" s="389" t="s">
        <v>205</v>
      </c>
      <c r="C9" s="441"/>
      <c r="D9" s="442"/>
      <c r="E9" s="28">
        <v>191</v>
      </c>
    </row>
    <row r="10" spans="1:6" ht="13">
      <c r="A10" s="5"/>
      <c r="C10" s="80"/>
      <c r="D10" s="80"/>
    </row>
    <row r="11" spans="1:6" ht="13">
      <c r="A11" s="5"/>
      <c r="B11" s="389" t="s">
        <v>206</v>
      </c>
      <c r="C11" s="441"/>
      <c r="D11" s="442"/>
      <c r="E11" s="28">
        <v>166</v>
      </c>
    </row>
    <row r="12" spans="1:6" ht="13">
      <c r="A12" s="5"/>
      <c r="B12" s="389" t="s">
        <v>207</v>
      </c>
      <c r="C12" s="441"/>
      <c r="D12" s="442"/>
      <c r="E12" s="28">
        <v>186</v>
      </c>
    </row>
    <row r="13" spans="1:6" ht="13">
      <c r="A13" s="5"/>
      <c r="C13" s="10"/>
      <c r="D13" s="10"/>
    </row>
    <row r="14" spans="1:6" ht="13">
      <c r="A14" s="5"/>
      <c r="B14" s="389" t="s">
        <v>208</v>
      </c>
      <c r="C14" s="441"/>
      <c r="D14" s="442"/>
      <c r="E14" s="28">
        <v>95</v>
      </c>
    </row>
    <row r="15" spans="1:6" ht="13">
      <c r="A15" s="5"/>
      <c r="B15" s="389" t="s">
        <v>209</v>
      </c>
      <c r="C15" s="441"/>
      <c r="D15" s="442"/>
      <c r="E15" s="28">
        <v>12</v>
      </c>
    </row>
    <row r="16" spans="1:6" ht="13">
      <c r="A16" s="5"/>
      <c r="C16" s="10"/>
      <c r="D16" s="10"/>
    </row>
    <row r="17" spans="1:6" ht="13">
      <c r="A17" s="5"/>
      <c r="B17" s="387" t="s">
        <v>210</v>
      </c>
      <c r="C17" s="441"/>
      <c r="D17" s="442"/>
      <c r="E17" s="28">
        <v>95</v>
      </c>
    </row>
    <row r="18" spans="1:6" ht="13">
      <c r="A18" s="5"/>
      <c r="B18" s="389" t="s">
        <v>211</v>
      </c>
      <c r="C18" s="441"/>
      <c r="D18" s="442"/>
      <c r="E18" s="28">
        <v>9</v>
      </c>
    </row>
    <row r="19" spans="1:6"/>
    <row r="20" spans="1:6" ht="18" customHeight="1">
      <c r="A20" s="5" t="s">
        <v>212</v>
      </c>
      <c r="B20" s="409" t="s">
        <v>213</v>
      </c>
      <c r="C20" s="354"/>
      <c r="D20" s="354"/>
      <c r="E20" s="354"/>
      <c r="F20" s="353"/>
    </row>
    <row r="21" spans="1:6" ht="16.5" customHeight="1">
      <c r="A21" s="5"/>
      <c r="B21" s="369" t="s">
        <v>214</v>
      </c>
      <c r="C21" s="369"/>
      <c r="D21" s="369"/>
      <c r="E21" s="369"/>
      <c r="F21" s="369"/>
    </row>
    <row r="22" spans="1:6" ht="13.5" customHeight="1">
      <c r="A22" s="5"/>
      <c r="B22" s="62"/>
      <c r="C22" s="62"/>
      <c r="D22" s="62"/>
      <c r="E22" s="62"/>
      <c r="F22" s="62"/>
    </row>
    <row r="23" spans="1:6" ht="13">
      <c r="A23" s="5"/>
      <c r="B23" s="81"/>
      <c r="D23" s="82" t="s">
        <v>19</v>
      </c>
      <c r="E23" s="82" t="s">
        <v>21</v>
      </c>
    </row>
    <row r="24" spans="1:6" ht="13">
      <c r="A24" s="5"/>
      <c r="B24" s="455" t="s">
        <v>215</v>
      </c>
      <c r="C24" s="455"/>
      <c r="D24" s="28"/>
      <c r="E24" s="28" t="s">
        <v>20</v>
      </c>
    </row>
    <row r="25" spans="1:6" ht="13">
      <c r="A25" s="5"/>
      <c r="B25" s="83"/>
      <c r="C25" s="83"/>
      <c r="D25" s="84"/>
      <c r="E25" s="84"/>
    </row>
    <row r="26" spans="1:6" ht="13">
      <c r="A26" s="5"/>
      <c r="B26" s="445" t="s">
        <v>216</v>
      </c>
      <c r="C26" s="445"/>
      <c r="D26" s="445"/>
      <c r="F26" s="10"/>
    </row>
    <row r="27" spans="1:6" ht="13">
      <c r="A27" s="5"/>
      <c r="B27" s="85"/>
      <c r="C27" s="85"/>
      <c r="D27" s="85"/>
      <c r="E27" s="86"/>
      <c r="F27" s="10"/>
    </row>
    <row r="28" spans="1:6" ht="13">
      <c r="A28" s="5"/>
      <c r="B28" s="450" t="s">
        <v>217</v>
      </c>
      <c r="C28" s="450"/>
      <c r="D28" s="450"/>
      <c r="E28" s="74" t="s">
        <v>121</v>
      </c>
      <c r="F28" s="10"/>
    </row>
    <row r="29" spans="1:6" ht="13">
      <c r="A29" s="5"/>
      <c r="B29" s="389" t="s">
        <v>218</v>
      </c>
      <c r="C29" s="441"/>
      <c r="D29" s="442"/>
      <c r="E29" s="28"/>
      <c r="F29" s="10"/>
    </row>
    <row r="30" spans="1:6" ht="13">
      <c r="A30" s="5"/>
      <c r="B30" s="438" t="s">
        <v>219</v>
      </c>
      <c r="C30" s="438"/>
      <c r="D30" s="438"/>
      <c r="E30" s="28"/>
      <c r="F30" s="10"/>
    </row>
    <row r="31" spans="1:6" ht="13">
      <c r="A31" s="5"/>
      <c r="B31" s="438" t="s">
        <v>220</v>
      </c>
      <c r="C31" s="438"/>
      <c r="D31" s="438"/>
      <c r="E31" s="28"/>
    </row>
    <row r="32" spans="1:6" ht="13">
      <c r="A32" s="5"/>
      <c r="B32" s="434"/>
      <c r="C32" s="353"/>
      <c r="D32" s="353"/>
      <c r="E32" s="87"/>
      <c r="F32" s="84"/>
    </row>
    <row r="33" spans="1:6" ht="13">
      <c r="A33" s="5"/>
      <c r="B33" s="88" t="s">
        <v>221</v>
      </c>
      <c r="D33" s="82" t="s">
        <v>19</v>
      </c>
      <c r="E33" s="84" t="s">
        <v>21</v>
      </c>
    </row>
    <row r="34" spans="1:6" ht="13">
      <c r="A34" s="5"/>
      <c r="B34" s="456" t="s">
        <v>222</v>
      </c>
      <c r="C34" s="457"/>
      <c r="D34" s="28"/>
      <c r="E34" s="28"/>
    </row>
    <row r="35" spans="1:6" ht="13">
      <c r="A35" s="5"/>
      <c r="B35" s="456" t="s">
        <v>223</v>
      </c>
      <c r="C35" s="457"/>
      <c r="D35" s="28"/>
      <c r="E35" s="28"/>
    </row>
    <row r="36" spans="1:6"/>
    <row r="37" spans="1:6" ht="15.5">
      <c r="A37" s="89"/>
      <c r="B37" s="57" t="s">
        <v>224</v>
      </c>
    </row>
    <row r="38" spans="1:6" ht="12.75" customHeight="1">
      <c r="A38" s="89"/>
      <c r="B38" s="57"/>
    </row>
    <row r="39" spans="1:6" ht="13">
      <c r="A39" s="5" t="s">
        <v>225</v>
      </c>
      <c r="B39" s="6" t="s">
        <v>226</v>
      </c>
    </row>
    <row r="40" spans="1:6" ht="33.75" customHeight="1">
      <c r="A40" s="5"/>
      <c r="B40" s="404" t="s">
        <v>227</v>
      </c>
      <c r="C40" s="404"/>
      <c r="D40" s="404"/>
      <c r="E40" s="404"/>
      <c r="F40" s="404"/>
    </row>
    <row r="41" spans="1:6" ht="14.25" customHeight="1">
      <c r="A41" s="28" t="s">
        <v>20</v>
      </c>
      <c r="B41" s="405" t="s">
        <v>228</v>
      </c>
      <c r="C41" s="404"/>
      <c r="D41" s="404"/>
      <c r="F41" s="10"/>
    </row>
    <row r="42" spans="1:6" ht="14.25" customHeight="1">
      <c r="A42" s="28"/>
      <c r="B42" s="406" t="s">
        <v>229</v>
      </c>
      <c r="C42" s="407"/>
      <c r="D42" s="407"/>
      <c r="F42" s="10"/>
    </row>
    <row r="43" spans="1:6" ht="13.5" customHeight="1">
      <c r="A43" s="28"/>
      <c r="B43" s="405" t="s">
        <v>230</v>
      </c>
      <c r="C43" s="404"/>
      <c r="D43" s="404"/>
      <c r="F43" s="10"/>
    </row>
    <row r="44" spans="1:6"/>
    <row r="45" spans="1:6" ht="30" customHeight="1">
      <c r="A45" s="5" t="s">
        <v>231</v>
      </c>
      <c r="B45" s="446" t="s">
        <v>232</v>
      </c>
      <c r="C45" s="446"/>
      <c r="D45" s="446"/>
      <c r="E45" s="446"/>
      <c r="F45" s="353"/>
    </row>
    <row r="46" spans="1:6">
      <c r="A46" s="28"/>
      <c r="B46" s="377" t="s">
        <v>233</v>
      </c>
      <c r="C46" s="377"/>
      <c r="D46" s="84"/>
      <c r="F46" s="10"/>
    </row>
    <row r="47" spans="1:6">
      <c r="A47" s="28"/>
      <c r="B47" s="432" t="s">
        <v>234</v>
      </c>
      <c r="C47" s="377"/>
      <c r="D47" s="84"/>
      <c r="F47" s="10"/>
    </row>
    <row r="48" spans="1:6" ht="12.75" customHeight="1">
      <c r="A48" s="28" t="s">
        <v>20</v>
      </c>
      <c r="B48" s="377" t="s">
        <v>235</v>
      </c>
      <c r="C48" s="377"/>
      <c r="D48" s="84"/>
      <c r="F48" s="10"/>
    </row>
    <row r="49" spans="1:6"/>
    <row r="50" spans="1:6" ht="54.75" customHeight="1">
      <c r="A50" s="5" t="s">
        <v>236</v>
      </c>
      <c r="B50" s="409" t="s">
        <v>237</v>
      </c>
      <c r="C50" s="354"/>
      <c r="D50" s="354"/>
      <c r="E50" s="354"/>
      <c r="F50" s="353"/>
    </row>
    <row r="51" spans="1:6" ht="23">
      <c r="A51" s="5"/>
      <c r="B51" s="90"/>
      <c r="C51" s="91" t="s">
        <v>238</v>
      </c>
      <c r="D51" s="92" t="s">
        <v>239</v>
      </c>
      <c r="E51" s="93"/>
    </row>
    <row r="52" spans="1:6" ht="13">
      <c r="A52" s="5"/>
      <c r="B52" s="94" t="s">
        <v>240</v>
      </c>
      <c r="C52" s="28">
        <v>12</v>
      </c>
      <c r="D52" s="29"/>
    </row>
    <row r="53" spans="1:6" ht="13">
      <c r="A53" s="5"/>
      <c r="B53" s="94" t="s">
        <v>241</v>
      </c>
      <c r="C53" s="28"/>
      <c r="D53" s="29"/>
    </row>
    <row r="54" spans="1:6" ht="13">
      <c r="A54" s="5"/>
      <c r="B54" s="94" t="s">
        <v>242</v>
      </c>
      <c r="C54" s="28"/>
      <c r="D54" s="29"/>
    </row>
    <row r="55" spans="1:6" ht="13">
      <c r="A55" s="5"/>
      <c r="B55" s="94" t="s">
        <v>243</v>
      </c>
      <c r="C55" s="28"/>
      <c r="D55" s="29"/>
    </row>
    <row r="56" spans="1:6" ht="25">
      <c r="A56" s="5"/>
      <c r="B56" s="95" t="s">
        <v>244</v>
      </c>
      <c r="C56" s="28"/>
      <c r="D56" s="29"/>
    </row>
    <row r="57" spans="1:6" ht="13">
      <c r="A57" s="5"/>
      <c r="B57" s="94" t="s">
        <v>245</v>
      </c>
      <c r="C57" s="28"/>
      <c r="D57" s="29"/>
    </row>
    <row r="58" spans="1:6" ht="13">
      <c r="A58" s="5"/>
      <c r="B58" s="94" t="s">
        <v>246</v>
      </c>
      <c r="C58" s="28"/>
      <c r="D58" s="29"/>
    </row>
    <row r="59" spans="1:6" ht="13">
      <c r="A59" s="5"/>
      <c r="B59" s="94" t="s">
        <v>247</v>
      </c>
      <c r="C59" s="28"/>
      <c r="D59" s="29"/>
    </row>
    <row r="60" spans="1:6" ht="13">
      <c r="A60" s="5"/>
      <c r="B60" s="96" t="s">
        <v>248</v>
      </c>
      <c r="C60" s="28"/>
      <c r="D60" s="29"/>
    </row>
    <row r="61" spans="1:6" ht="13">
      <c r="A61" s="5"/>
      <c r="B61" s="97" t="s">
        <v>249</v>
      </c>
      <c r="C61" s="29"/>
      <c r="D61" s="29"/>
    </row>
    <row r="62" spans="1:6" ht="13">
      <c r="A62" s="5"/>
      <c r="B62" s="97" t="s">
        <v>250</v>
      </c>
      <c r="C62" s="29"/>
      <c r="D62" s="29"/>
    </row>
    <row r="63" spans="1:6" ht="13">
      <c r="A63" s="5"/>
      <c r="B63" s="98" t="s">
        <v>251</v>
      </c>
      <c r="C63" s="28"/>
      <c r="D63" s="29"/>
    </row>
    <row r="64" spans="1:6"/>
    <row r="65" spans="1:6" ht="15.5">
      <c r="B65" s="99" t="s">
        <v>252</v>
      </c>
    </row>
    <row r="66" spans="1:6" ht="44.25" customHeight="1">
      <c r="A66" s="5" t="s">
        <v>253</v>
      </c>
      <c r="B66" s="410" t="s">
        <v>254</v>
      </c>
      <c r="C66" s="446"/>
      <c r="D66" s="446"/>
      <c r="E66" s="446"/>
      <c r="F66" s="454"/>
    </row>
    <row r="67" spans="1:6" ht="13">
      <c r="A67" s="28"/>
      <c r="B67" s="443" t="s">
        <v>255</v>
      </c>
      <c r="C67" s="444"/>
      <c r="D67" s="444"/>
      <c r="E67" s="100"/>
      <c r="F67" s="10"/>
    </row>
    <row r="68" spans="1:6" ht="21" customHeight="1">
      <c r="A68" s="5"/>
      <c r="B68" s="433" t="s">
        <v>256</v>
      </c>
      <c r="C68" s="433"/>
      <c r="D68" s="433"/>
      <c r="E68" s="100"/>
      <c r="F68" s="10"/>
    </row>
    <row r="69" spans="1:6" ht="13">
      <c r="A69" s="28"/>
      <c r="B69" s="411" t="s">
        <v>257</v>
      </c>
      <c r="C69" s="411"/>
      <c r="D69" s="411"/>
      <c r="E69" s="100"/>
      <c r="F69" s="10"/>
    </row>
    <row r="70" spans="1:6" ht="13">
      <c r="A70" s="28"/>
      <c r="B70" s="411" t="s">
        <v>258</v>
      </c>
      <c r="C70" s="411"/>
      <c r="D70" s="411"/>
      <c r="E70" s="100"/>
      <c r="F70" s="10"/>
    </row>
    <row r="71" spans="1:6">
      <c r="A71" s="28"/>
      <c r="B71" s="101" t="s">
        <v>259</v>
      </c>
      <c r="C71" s="9"/>
      <c r="D71" s="9"/>
      <c r="E71" s="84"/>
      <c r="F71" s="10"/>
    </row>
    <row r="72" spans="1:6">
      <c r="B72" s="451"/>
      <c r="C72" s="451"/>
      <c r="D72" s="451"/>
      <c r="E72" s="451"/>
      <c r="F72" s="451"/>
    </row>
    <row r="73" spans="1:6"/>
    <row r="74" spans="1:6" ht="28.5" customHeight="1">
      <c r="A74" s="5" t="s">
        <v>260</v>
      </c>
      <c r="B74" s="452" t="s">
        <v>261</v>
      </c>
      <c r="C74" s="452"/>
      <c r="D74" s="452"/>
      <c r="E74" s="452"/>
      <c r="F74" s="453"/>
    </row>
    <row r="75" spans="1:6" ht="13">
      <c r="A75" s="5"/>
      <c r="B75" s="102"/>
      <c r="C75" s="72" t="s">
        <v>262</v>
      </c>
      <c r="D75" s="72" t="s">
        <v>263</v>
      </c>
      <c r="E75" s="72" t="s">
        <v>264</v>
      </c>
      <c r="F75" s="72" t="s">
        <v>265</v>
      </c>
    </row>
    <row r="76" spans="1:6" ht="14">
      <c r="A76" s="5"/>
      <c r="B76" s="103" t="s">
        <v>266</v>
      </c>
      <c r="C76" s="104"/>
      <c r="D76" s="104"/>
      <c r="E76" s="104"/>
      <c r="F76" s="105"/>
    </row>
    <row r="77" spans="1:6" ht="25">
      <c r="A77" s="5"/>
      <c r="B77" s="106" t="s">
        <v>267</v>
      </c>
      <c r="C77" s="320"/>
      <c r="D77" s="320"/>
      <c r="E77" s="320"/>
      <c r="F77" s="320" t="s">
        <v>20</v>
      </c>
    </row>
    <row r="78" spans="1:6" ht="13">
      <c r="A78" s="5"/>
      <c r="B78" s="107" t="s">
        <v>268</v>
      </c>
      <c r="C78" s="320"/>
      <c r="D78" s="320"/>
      <c r="E78" s="320"/>
      <c r="F78" s="320" t="s">
        <v>20</v>
      </c>
    </row>
    <row r="79" spans="1:6" ht="13">
      <c r="A79" s="5"/>
      <c r="B79" s="97" t="s">
        <v>269</v>
      </c>
      <c r="C79" s="320"/>
      <c r="D79" s="320" t="s">
        <v>20</v>
      </c>
      <c r="E79" s="320"/>
      <c r="F79" s="320"/>
    </row>
    <row r="80" spans="1:6" ht="13">
      <c r="A80" s="5"/>
      <c r="B80" s="107" t="s">
        <v>270</v>
      </c>
      <c r="C80" s="320"/>
      <c r="D80" s="320" t="s">
        <v>271</v>
      </c>
      <c r="E80" s="320"/>
      <c r="F80" s="320" t="s">
        <v>272</v>
      </c>
    </row>
    <row r="81" spans="1:6" ht="13">
      <c r="A81" s="5"/>
      <c r="B81" s="107" t="s">
        <v>273</v>
      </c>
      <c r="C81" s="320" t="s">
        <v>20</v>
      </c>
      <c r="D81" s="320"/>
      <c r="E81" s="320"/>
      <c r="F81" s="320"/>
    </row>
    <row r="82" spans="1:6" ht="13">
      <c r="A82" s="5"/>
      <c r="B82" s="107" t="s">
        <v>274</v>
      </c>
      <c r="C82" s="320"/>
      <c r="D82" s="28" t="s">
        <v>20</v>
      </c>
      <c r="E82" s="320"/>
      <c r="F82" s="320"/>
    </row>
    <row r="83" spans="1:6" ht="14">
      <c r="A83" s="5"/>
      <c r="B83" s="103" t="s">
        <v>275</v>
      </c>
      <c r="C83" s="321"/>
      <c r="D83" s="321"/>
      <c r="E83" s="321"/>
      <c r="F83" s="322"/>
    </row>
    <row r="84" spans="1:6" ht="13">
      <c r="A84" s="5"/>
      <c r="B84" s="107" t="s">
        <v>276</v>
      </c>
      <c r="C84" s="320"/>
      <c r="D84" s="320"/>
      <c r="E84" s="320"/>
      <c r="F84" s="320" t="s">
        <v>20</v>
      </c>
    </row>
    <row r="85" spans="1:6" ht="13">
      <c r="A85" s="5"/>
      <c r="B85" s="107" t="s">
        <v>277</v>
      </c>
      <c r="C85" s="320"/>
      <c r="D85" s="28" t="s">
        <v>271</v>
      </c>
      <c r="E85" s="320" t="s">
        <v>272</v>
      </c>
      <c r="F85" s="320"/>
    </row>
    <row r="86" spans="1:6" ht="13">
      <c r="A86" s="5"/>
      <c r="B86" s="107" t="s">
        <v>278</v>
      </c>
      <c r="C86" s="320"/>
      <c r="D86" s="320"/>
      <c r="E86" s="320"/>
      <c r="F86" s="28" t="s">
        <v>20</v>
      </c>
    </row>
    <row r="87" spans="1:6" ht="13">
      <c r="A87" s="5"/>
      <c r="B87" s="107" t="s">
        <v>279</v>
      </c>
      <c r="C87" s="320" t="s">
        <v>20</v>
      </c>
      <c r="D87" s="320"/>
      <c r="E87" s="320"/>
      <c r="F87" s="320"/>
    </row>
    <row r="88" spans="1:6" ht="13">
      <c r="A88" s="5"/>
      <c r="B88" s="107" t="s">
        <v>280</v>
      </c>
      <c r="C88" s="320"/>
      <c r="D88" s="320"/>
      <c r="E88" s="320"/>
      <c r="F88" s="320" t="s">
        <v>20</v>
      </c>
    </row>
    <row r="89" spans="1:6" ht="13">
      <c r="A89" s="5"/>
      <c r="B89" s="107" t="s">
        <v>281</v>
      </c>
      <c r="C89" s="320"/>
      <c r="D89" s="320"/>
      <c r="E89" s="28" t="s">
        <v>20</v>
      </c>
      <c r="F89" s="320"/>
    </row>
    <row r="90" spans="1:6" ht="13">
      <c r="A90" s="5"/>
      <c r="B90" s="107" t="s">
        <v>282</v>
      </c>
      <c r="C90" s="320"/>
      <c r="D90" s="320"/>
      <c r="E90" s="320"/>
      <c r="F90" s="320" t="s">
        <v>20</v>
      </c>
    </row>
    <row r="91" spans="1:6" ht="13">
      <c r="A91" s="5"/>
      <c r="B91" s="107" t="s">
        <v>283</v>
      </c>
      <c r="C91" s="320"/>
      <c r="D91" s="320"/>
      <c r="E91" s="320"/>
      <c r="F91" s="320" t="s">
        <v>20</v>
      </c>
    </row>
    <row r="92" spans="1:6" ht="13.5" customHeight="1">
      <c r="A92" s="5"/>
      <c r="B92" s="108" t="s">
        <v>284</v>
      </c>
      <c r="C92" s="320"/>
      <c r="D92" s="28" t="s">
        <v>20</v>
      </c>
      <c r="E92" s="320"/>
      <c r="F92" s="320"/>
    </row>
    <row r="93" spans="1:6" ht="13">
      <c r="A93" s="5"/>
      <c r="B93" s="107" t="s">
        <v>285</v>
      </c>
      <c r="C93" s="320"/>
      <c r="D93" s="320"/>
      <c r="E93" s="320" t="s">
        <v>286</v>
      </c>
      <c r="F93" s="320"/>
    </row>
    <row r="94" spans="1:6" ht="13">
      <c r="A94" s="5"/>
      <c r="B94" s="107" t="s">
        <v>287</v>
      </c>
      <c r="C94" s="320"/>
      <c r="D94" s="320" t="s">
        <v>271</v>
      </c>
      <c r="E94" s="320"/>
      <c r="F94" s="320"/>
    </row>
    <row r="95" spans="1:6" ht="13">
      <c r="A95" s="5"/>
      <c r="B95" s="107" t="s">
        <v>288</v>
      </c>
      <c r="C95" s="320"/>
      <c r="D95" s="320"/>
      <c r="E95" s="320" t="s">
        <v>20</v>
      </c>
      <c r="F95" s="320"/>
    </row>
    <row r="96" spans="1:6" ht="13">
      <c r="A96" s="5"/>
      <c r="B96" s="107" t="s">
        <v>289</v>
      </c>
      <c r="C96" s="320"/>
      <c r="D96" s="28" t="s">
        <v>20</v>
      </c>
      <c r="E96" s="320"/>
      <c r="F96" s="320"/>
    </row>
    <row r="97" spans="1:8"/>
    <row r="98" spans="1:8" ht="15.5">
      <c r="B98" s="57" t="s">
        <v>290</v>
      </c>
    </row>
    <row r="99" spans="1:8" ht="13">
      <c r="A99" s="5"/>
      <c r="B99" s="81" t="s">
        <v>291</v>
      </c>
      <c r="C99" s="109"/>
      <c r="D99" s="109"/>
      <c r="E99" s="109"/>
      <c r="F99" s="109"/>
      <c r="G99" s="109"/>
      <c r="H99" s="13"/>
    </row>
    <row r="100" spans="1:8" ht="13">
      <c r="A100" s="5"/>
      <c r="B100" s="412"/>
      <c r="C100" s="413"/>
      <c r="D100" s="414"/>
      <c r="E100" s="82" t="s">
        <v>19</v>
      </c>
      <c r="F100" s="82" t="s">
        <v>21</v>
      </c>
      <c r="G100" s="109"/>
      <c r="H100" s="13"/>
    </row>
    <row r="101" spans="1:8" ht="39.75" customHeight="1">
      <c r="A101" s="5"/>
      <c r="B101" s="408" t="s">
        <v>292</v>
      </c>
      <c r="C101" s="354"/>
      <c r="D101" s="396"/>
      <c r="E101" s="27" t="s">
        <v>293</v>
      </c>
      <c r="F101" s="110"/>
      <c r="G101" s="109"/>
      <c r="H101" s="109"/>
    </row>
    <row r="102" spans="1:8" ht="16.5" customHeight="1">
      <c r="A102" s="5"/>
      <c r="B102" s="111"/>
      <c r="C102" s="7"/>
      <c r="D102" s="7"/>
      <c r="E102" s="112"/>
      <c r="F102" s="113"/>
      <c r="G102" s="109"/>
      <c r="H102" s="109"/>
    </row>
    <row r="103" spans="1:8" ht="26.25" customHeight="1">
      <c r="A103" s="5" t="s">
        <v>294</v>
      </c>
      <c r="B103" s="419" t="s">
        <v>295</v>
      </c>
      <c r="C103" s="420"/>
      <c r="D103" s="420"/>
      <c r="E103" s="420"/>
      <c r="F103" s="421"/>
      <c r="G103" s="114"/>
      <c r="H103" s="114"/>
    </row>
    <row r="104" spans="1:8" ht="12.75" customHeight="1">
      <c r="A104" s="5"/>
      <c r="B104" s="462"/>
      <c r="C104" s="415" t="s">
        <v>296</v>
      </c>
      <c r="D104" s="416"/>
      <c r="E104" s="416"/>
      <c r="F104" s="417"/>
      <c r="G104" s="418"/>
      <c r="H104" s="114"/>
    </row>
    <row r="105" spans="1:8" ht="24" customHeight="1">
      <c r="A105" s="5"/>
      <c r="B105" s="463"/>
      <c r="C105" s="115" t="s">
        <v>233</v>
      </c>
      <c r="D105" s="115" t="s">
        <v>234</v>
      </c>
      <c r="E105" s="115" t="s">
        <v>297</v>
      </c>
      <c r="F105" s="116" t="s">
        <v>298</v>
      </c>
      <c r="G105" s="117" t="s">
        <v>299</v>
      </c>
      <c r="H105" s="114"/>
    </row>
    <row r="106" spans="1:8" ht="12.75" customHeight="1">
      <c r="A106" s="5"/>
      <c r="B106" s="118" t="s">
        <v>300</v>
      </c>
      <c r="C106" s="325" t="s">
        <v>293</v>
      </c>
      <c r="D106" s="326"/>
      <c r="E106" s="326"/>
      <c r="F106" s="326"/>
      <c r="G106" s="327"/>
      <c r="H106" s="114"/>
    </row>
    <row r="107" spans="1:8" ht="12.75" customHeight="1">
      <c r="A107" s="5"/>
      <c r="B107" s="118" t="s">
        <v>301</v>
      </c>
      <c r="C107" s="326"/>
      <c r="D107" s="326"/>
      <c r="E107" s="326"/>
      <c r="F107" s="326"/>
      <c r="G107" s="327"/>
      <c r="H107" s="114"/>
    </row>
    <row r="108" spans="1:8" ht="12.75" customHeight="1">
      <c r="A108" s="5"/>
      <c r="B108" s="118" t="s">
        <v>302</v>
      </c>
      <c r="C108" s="326"/>
      <c r="D108" s="326"/>
      <c r="E108" s="326"/>
      <c r="F108" s="326"/>
      <c r="G108" s="327"/>
      <c r="H108" s="114"/>
    </row>
    <row r="109" spans="1:8" ht="25">
      <c r="A109" s="5"/>
      <c r="B109" s="119" t="s">
        <v>303</v>
      </c>
      <c r="C109" s="326"/>
      <c r="D109" s="326"/>
      <c r="E109" s="326"/>
      <c r="F109" s="326"/>
      <c r="G109" s="327" t="s">
        <v>20</v>
      </c>
      <c r="H109" s="114"/>
    </row>
    <row r="110" spans="1:8" ht="13">
      <c r="A110" s="5"/>
      <c r="B110" s="118" t="s">
        <v>304</v>
      </c>
      <c r="C110" s="326"/>
      <c r="D110" s="326"/>
      <c r="E110" s="326"/>
      <c r="F110" s="326"/>
      <c r="G110" s="327" t="s">
        <v>20</v>
      </c>
      <c r="H110" s="114"/>
    </row>
    <row r="111" spans="1:8" ht="12.75" customHeight="1">
      <c r="A111" s="5"/>
      <c r="B111" s="120"/>
      <c r="C111" s="13"/>
      <c r="D111" s="13"/>
      <c r="E111" s="13"/>
      <c r="F111" s="13"/>
      <c r="G111" s="114"/>
      <c r="H111" s="114"/>
    </row>
    <row r="112" spans="1:8" ht="39" customHeight="1">
      <c r="A112" s="121" t="s">
        <v>305</v>
      </c>
      <c r="B112" s="410" t="s">
        <v>306</v>
      </c>
      <c r="C112" s="410"/>
      <c r="D112" s="410"/>
      <c r="E112" s="410"/>
      <c r="F112" s="410"/>
      <c r="G112" s="410"/>
      <c r="H112" s="114"/>
    </row>
    <row r="113" spans="1:8" ht="12" customHeight="1">
      <c r="A113" s="121"/>
      <c r="B113" s="12"/>
      <c r="C113" s="12"/>
      <c r="D113" s="12"/>
      <c r="E113" s="12"/>
      <c r="F113" s="12"/>
      <c r="G113" s="12"/>
      <c r="H113" s="114"/>
    </row>
    <row r="114" spans="1:8" s="12" customFormat="1" ht="14.25" customHeight="1">
      <c r="A114" s="27"/>
      <c r="B114" s="377" t="s">
        <v>307</v>
      </c>
      <c r="C114" s="377"/>
      <c r="D114" s="377"/>
      <c r="E114" s="122"/>
      <c r="G114" s="123"/>
      <c r="H114" s="114"/>
    </row>
    <row r="115" spans="1:8" s="12" customFormat="1" ht="12.75" customHeight="1">
      <c r="A115" s="27"/>
      <c r="B115" s="377" t="s">
        <v>308</v>
      </c>
      <c r="C115" s="377"/>
      <c r="D115" s="377"/>
      <c r="E115" s="122"/>
      <c r="G115" s="123"/>
      <c r="H115" s="114"/>
    </row>
    <row r="116" spans="1:8" s="12" customFormat="1" ht="12.75" customHeight="1">
      <c r="A116" s="27" t="s">
        <v>20</v>
      </c>
      <c r="B116" s="377" t="s">
        <v>309</v>
      </c>
      <c r="C116" s="377"/>
      <c r="D116" s="377"/>
      <c r="E116" s="122"/>
      <c r="G116" s="123"/>
      <c r="H116" s="114"/>
    </row>
    <row r="117" spans="1:8" s="12" customFormat="1" ht="12.75" customHeight="1">
      <c r="A117" s="121"/>
      <c r="B117" s="111"/>
      <c r="C117" s="111"/>
      <c r="D117" s="111"/>
      <c r="G117" s="114"/>
      <c r="H117" s="114"/>
    </row>
    <row r="118" spans="1:8" s="12" customFormat="1" ht="12.75" customHeight="1">
      <c r="A118" s="121" t="s">
        <v>305</v>
      </c>
      <c r="B118" s="408" t="s">
        <v>310</v>
      </c>
      <c r="C118" s="408"/>
      <c r="D118" s="408"/>
      <c r="E118" s="408"/>
      <c r="F118" s="408"/>
      <c r="G118" s="408"/>
      <c r="H118" s="114"/>
    </row>
    <row r="119" spans="1:8" s="12" customFormat="1" ht="12.75" customHeight="1">
      <c r="A119" s="121"/>
      <c r="B119" s="408"/>
      <c r="C119" s="408"/>
      <c r="D119" s="408"/>
      <c r="E119" s="408"/>
      <c r="F119" s="408"/>
      <c r="G119" s="408"/>
      <c r="H119" s="114"/>
    </row>
    <row r="120" spans="1:8" s="12" customFormat="1" ht="12.75" customHeight="1">
      <c r="A120" s="121"/>
      <c r="B120" s="408"/>
      <c r="C120" s="408"/>
      <c r="D120" s="408"/>
      <c r="E120" s="408"/>
      <c r="F120" s="408"/>
      <c r="G120" s="408"/>
      <c r="H120" s="114"/>
    </row>
    <row r="121" spans="1:8" s="12" customFormat="1" ht="12.75" customHeight="1">
      <c r="A121" s="121"/>
      <c r="B121" s="4"/>
      <c r="C121" s="4"/>
      <c r="D121" s="4"/>
      <c r="E121" s="4"/>
      <c r="F121" s="4"/>
      <c r="G121" s="4"/>
      <c r="H121" s="114"/>
    </row>
    <row r="122" spans="1:8" s="12" customFormat="1" ht="12.75" customHeight="1">
      <c r="A122" s="27"/>
      <c r="B122" s="432" t="s">
        <v>311</v>
      </c>
      <c r="C122" s="432"/>
      <c r="D122" s="432"/>
      <c r="E122" s="122"/>
      <c r="G122" s="114"/>
      <c r="H122" s="114"/>
    </row>
    <row r="123" spans="1:8" s="12" customFormat="1" ht="12.75" customHeight="1">
      <c r="A123" s="27"/>
      <c r="B123" s="432" t="s">
        <v>312</v>
      </c>
      <c r="C123" s="432"/>
      <c r="D123" s="432"/>
      <c r="E123" s="122"/>
      <c r="G123" s="114"/>
      <c r="H123" s="114"/>
    </row>
    <row r="124" spans="1:8" s="12" customFormat="1" ht="12.75" customHeight="1">
      <c r="A124" s="27" t="s">
        <v>20</v>
      </c>
      <c r="B124" s="432" t="s">
        <v>313</v>
      </c>
      <c r="C124" s="432"/>
      <c r="D124" s="432"/>
      <c r="E124" s="122"/>
      <c r="G124" s="114"/>
      <c r="H124" s="114"/>
    </row>
    <row r="125" spans="1:8" s="12" customFormat="1" ht="12.75" customHeight="1">
      <c r="A125" s="121"/>
      <c r="B125" s="111"/>
      <c r="C125" s="111"/>
      <c r="D125" s="111"/>
      <c r="G125" s="114"/>
      <c r="H125" s="114"/>
    </row>
    <row r="126" spans="1:8" s="12" customFormat="1" ht="12.75" customHeight="1">
      <c r="A126" s="121" t="s">
        <v>314</v>
      </c>
      <c r="B126" s="408" t="s">
        <v>315</v>
      </c>
      <c r="C126" s="408"/>
      <c r="D126" s="408"/>
      <c r="E126" s="408"/>
      <c r="F126" s="408"/>
      <c r="G126" s="408"/>
      <c r="H126" s="114"/>
    </row>
    <row r="127" spans="1:8" s="12" customFormat="1" ht="12.75" customHeight="1">
      <c r="A127" s="121"/>
      <c r="B127" s="111"/>
      <c r="C127" s="111"/>
      <c r="D127" s="111"/>
      <c r="E127" s="111"/>
      <c r="F127" s="111"/>
      <c r="G127" s="111"/>
      <c r="H127" s="114"/>
    </row>
    <row r="128" spans="1:8" s="12" customFormat="1" ht="12.75" customHeight="1">
      <c r="A128" s="121"/>
      <c r="B128" s="111"/>
      <c r="C128" s="124" t="s">
        <v>316</v>
      </c>
      <c r="D128" s="124" t="s">
        <v>317</v>
      </c>
      <c r="E128" s="125"/>
      <c r="F128" s="125"/>
      <c r="G128" s="111"/>
      <c r="H128" s="114"/>
    </row>
    <row r="129" spans="1:8" s="12" customFormat="1" ht="13.5" customHeight="1">
      <c r="A129" s="121"/>
      <c r="B129" s="126" t="s">
        <v>318</v>
      </c>
      <c r="C129" s="27"/>
      <c r="D129" s="27"/>
      <c r="E129" s="112"/>
      <c r="F129" s="112"/>
      <c r="G129" s="114"/>
      <c r="H129" s="114"/>
    </row>
    <row r="130" spans="1:8" s="12" customFormat="1" ht="12.75" customHeight="1">
      <c r="A130" s="121"/>
      <c r="B130" s="126" t="s">
        <v>319</v>
      </c>
      <c r="C130" s="27"/>
      <c r="D130" s="27"/>
      <c r="E130" s="112"/>
      <c r="F130" s="112"/>
      <c r="G130" s="114"/>
      <c r="H130" s="114"/>
    </row>
    <row r="131" spans="1:8" s="12" customFormat="1" ht="15.75" customHeight="1">
      <c r="A131" s="121"/>
      <c r="B131" s="126" t="s">
        <v>320</v>
      </c>
      <c r="C131" s="27"/>
      <c r="D131" s="27"/>
      <c r="E131" s="112"/>
      <c r="F131" s="112"/>
      <c r="G131" s="114"/>
      <c r="H131" s="114"/>
    </row>
    <row r="132" spans="1:8" s="12" customFormat="1" ht="12.75" customHeight="1">
      <c r="A132" s="121"/>
      <c r="B132" s="3" t="s">
        <v>321</v>
      </c>
      <c r="C132" s="27"/>
      <c r="D132" s="26"/>
      <c r="E132" s="112"/>
      <c r="F132" s="112"/>
      <c r="G132" s="114"/>
      <c r="H132" s="114"/>
    </row>
    <row r="133" spans="1:8" s="12" customFormat="1" ht="28.5" customHeight="1">
      <c r="A133" s="121"/>
      <c r="B133" s="13" t="s">
        <v>322</v>
      </c>
      <c r="C133" s="27"/>
      <c r="D133" s="27"/>
      <c r="E133" s="112"/>
      <c r="F133" s="112"/>
      <c r="G133" s="114"/>
      <c r="H133" s="114"/>
    </row>
    <row r="134" spans="1:8" s="12" customFormat="1" ht="15" customHeight="1">
      <c r="A134" s="121"/>
      <c r="B134" s="3" t="s">
        <v>323</v>
      </c>
      <c r="C134" s="27"/>
      <c r="D134" s="27"/>
      <c r="E134" s="112"/>
      <c r="F134" s="112"/>
      <c r="G134" s="114"/>
      <c r="H134" s="114"/>
    </row>
    <row r="135" spans="1:8" s="12" customFormat="1" ht="12.75" customHeight="1">
      <c r="A135" s="121"/>
      <c r="B135" s="3" t="s">
        <v>324</v>
      </c>
      <c r="C135" s="27" t="s">
        <v>20</v>
      </c>
      <c r="D135" s="27" t="s">
        <v>20</v>
      </c>
      <c r="E135" s="112"/>
      <c r="F135" s="112"/>
      <c r="G135" s="114"/>
      <c r="H135" s="114"/>
    </row>
    <row r="136" spans="1:8" s="12" customFormat="1" ht="12.75" customHeight="1">
      <c r="A136" s="5"/>
      <c r="B136" s="120"/>
      <c r="C136" s="13"/>
      <c r="D136" s="13"/>
      <c r="E136" s="13"/>
      <c r="F136" s="13"/>
      <c r="G136" s="114"/>
      <c r="H136" s="114"/>
    </row>
    <row r="137" spans="1:8" ht="13">
      <c r="A137" s="5" t="s">
        <v>325</v>
      </c>
      <c r="B137" s="459" t="s">
        <v>326</v>
      </c>
      <c r="C137" s="353"/>
      <c r="D137" s="353"/>
      <c r="E137" s="353"/>
      <c r="F137" s="353"/>
      <c r="G137" s="114"/>
      <c r="H137" s="114"/>
    </row>
    <row r="138" spans="1:8" ht="13">
      <c r="A138" s="5"/>
      <c r="B138" s="81"/>
      <c r="G138" s="114"/>
      <c r="H138" s="114"/>
    </row>
    <row r="139" spans="1:8">
      <c r="A139" s="28"/>
      <c r="B139" s="127" t="s">
        <v>19</v>
      </c>
      <c r="C139" s="84"/>
      <c r="D139" s="84"/>
      <c r="G139" s="114"/>
      <c r="H139" s="114"/>
    </row>
    <row r="140" spans="1:8">
      <c r="A140" s="28" t="s">
        <v>20</v>
      </c>
      <c r="B140" s="128" t="s">
        <v>21</v>
      </c>
      <c r="C140" s="129"/>
      <c r="D140" s="129"/>
      <c r="E140" s="114"/>
      <c r="F140" s="114"/>
      <c r="G140" s="114"/>
      <c r="H140" s="114"/>
    </row>
    <row r="141" spans="1:8">
      <c r="C141" s="130"/>
      <c r="D141" s="15"/>
      <c r="F141" s="10"/>
      <c r="H141" s="114"/>
    </row>
    <row r="142" spans="1:8" ht="12.75" customHeight="1">
      <c r="A142" s="5" t="s">
        <v>327</v>
      </c>
      <c r="B142" s="422" t="s">
        <v>328</v>
      </c>
      <c r="C142" s="422"/>
      <c r="D142" s="422"/>
      <c r="E142" s="422"/>
      <c r="F142" s="131" t="s">
        <v>329</v>
      </c>
    </row>
    <row r="143" spans="1:8" ht="12" customHeight="1">
      <c r="A143" s="5"/>
      <c r="B143" s="354" t="s">
        <v>330</v>
      </c>
      <c r="C143" s="354"/>
      <c r="D143" s="354"/>
      <c r="E143" s="354"/>
      <c r="F143" s="131"/>
    </row>
    <row r="144" spans="1:8" ht="27" customHeight="1">
      <c r="A144" s="5"/>
      <c r="B144" s="7"/>
      <c r="C144" s="7"/>
      <c r="D144" s="7"/>
      <c r="E144" s="132"/>
      <c r="F144" s="10"/>
    </row>
    <row r="145" spans="1:7" ht="13.5" customHeight="1">
      <c r="A145" s="5" t="s">
        <v>331</v>
      </c>
      <c r="B145" s="354" t="s">
        <v>332</v>
      </c>
      <c r="C145" s="354"/>
      <c r="D145" s="423"/>
      <c r="E145" s="356"/>
      <c r="F145" s="424"/>
    </row>
    <row r="146" spans="1:7" ht="39.75" customHeight="1">
      <c r="A146" s="5"/>
      <c r="B146" s="354"/>
      <c r="C146" s="354"/>
      <c r="D146" s="425"/>
      <c r="E146" s="426"/>
      <c r="F146" s="427"/>
    </row>
    <row r="147" spans="1:7" ht="13">
      <c r="A147" s="5"/>
      <c r="B147" s="4"/>
      <c r="C147" s="4"/>
      <c r="D147" s="4"/>
      <c r="E147" s="132"/>
      <c r="F147" s="10"/>
    </row>
    <row r="148" spans="1:7" ht="15.75" customHeight="1">
      <c r="A148" s="5" t="s">
        <v>333</v>
      </c>
      <c r="B148" s="458" t="s">
        <v>334</v>
      </c>
      <c r="C148" s="458"/>
      <c r="D148" s="458"/>
      <c r="E148" s="458"/>
      <c r="F148" s="458"/>
      <c r="G148" s="114"/>
    </row>
    <row r="149" spans="1:7" ht="12.75" customHeight="1">
      <c r="A149" s="133"/>
      <c r="B149" s="134" t="s">
        <v>335</v>
      </c>
      <c r="C149" s="135"/>
      <c r="D149" s="135"/>
      <c r="E149" s="136"/>
      <c r="F149" s="114"/>
    </row>
    <row r="150" spans="1:7" ht="13">
      <c r="A150" s="133"/>
      <c r="B150" s="432" t="s">
        <v>336</v>
      </c>
      <c r="C150" s="433"/>
      <c r="D150" s="433"/>
      <c r="E150" s="84"/>
      <c r="F150" s="114"/>
    </row>
    <row r="151" spans="1:7" ht="13">
      <c r="A151" s="133"/>
      <c r="B151" s="134" t="s">
        <v>304</v>
      </c>
      <c r="C151" s="135"/>
      <c r="D151" s="135"/>
      <c r="E151" s="84"/>
    </row>
    <row r="152" spans="1:7" ht="13">
      <c r="A152" s="133"/>
      <c r="B152" s="134" t="s">
        <v>337</v>
      </c>
      <c r="C152" s="135"/>
      <c r="D152" s="135"/>
      <c r="E152" s="84"/>
    </row>
    <row r="153" spans="1:7" ht="13">
      <c r="A153" s="133"/>
      <c r="B153" s="9" t="s">
        <v>338</v>
      </c>
      <c r="C153" s="135"/>
      <c r="D153" s="135"/>
      <c r="E153" s="132"/>
      <c r="F153" s="10"/>
    </row>
    <row r="154" spans="1:7" ht="13">
      <c r="A154" s="133"/>
      <c r="B154" s="134" t="s">
        <v>339</v>
      </c>
      <c r="C154" s="15"/>
      <c r="D154" s="15"/>
      <c r="E154" s="84"/>
    </row>
    <row r="155" spans="1:7" ht="13">
      <c r="A155" s="133"/>
      <c r="B155" s="134" t="s">
        <v>340</v>
      </c>
      <c r="C155" s="350"/>
      <c r="D155" s="350"/>
      <c r="E155" s="350"/>
      <c r="F155" s="350"/>
    </row>
    <row r="156" spans="1:7" ht="13">
      <c r="A156" s="5"/>
      <c r="B156" s="7"/>
      <c r="C156" s="7"/>
      <c r="D156" s="7"/>
      <c r="E156" s="132"/>
      <c r="F156" s="10"/>
    </row>
    <row r="157" spans="1:7" ht="13">
      <c r="A157" s="5"/>
      <c r="B157" s="7"/>
      <c r="C157" s="7"/>
      <c r="D157" s="7"/>
      <c r="E157" s="132"/>
      <c r="F157" s="10"/>
    </row>
    <row r="158" spans="1:7" ht="13">
      <c r="A158" s="5"/>
      <c r="B158" s="7"/>
      <c r="C158" s="7"/>
      <c r="D158" s="7"/>
      <c r="E158" s="132"/>
      <c r="F158" s="10"/>
    </row>
    <row r="159" spans="1:7" ht="13">
      <c r="A159" s="5"/>
      <c r="B159" s="7"/>
      <c r="C159" s="7"/>
      <c r="D159" s="7"/>
      <c r="E159" s="132"/>
      <c r="F159" s="10"/>
    </row>
    <row r="160" spans="1:7" ht="13">
      <c r="A160" s="5"/>
      <c r="B160" s="7"/>
      <c r="C160" s="7"/>
      <c r="D160" s="7"/>
      <c r="E160" s="132"/>
      <c r="F160" s="10"/>
    </row>
    <row r="161" spans="1:8" ht="13">
      <c r="A161" s="5"/>
      <c r="B161" s="7"/>
      <c r="C161" s="7"/>
      <c r="D161" s="7"/>
      <c r="E161" s="132"/>
      <c r="F161" s="10"/>
    </row>
    <row r="162" spans="1:8" ht="13">
      <c r="A162" s="5"/>
      <c r="B162" s="7"/>
      <c r="C162" s="7"/>
      <c r="D162" s="7"/>
      <c r="E162" s="132"/>
      <c r="F162" s="10"/>
    </row>
    <row r="163" spans="1:8" ht="13">
      <c r="A163" s="5"/>
      <c r="B163" s="7"/>
      <c r="C163" s="7"/>
      <c r="D163" s="7"/>
      <c r="E163" s="132"/>
      <c r="F163" s="10"/>
    </row>
    <row r="164" spans="1:8" ht="13">
      <c r="A164" s="5"/>
      <c r="B164" s="7"/>
      <c r="C164" s="7"/>
      <c r="D164" s="7"/>
      <c r="E164" s="132"/>
      <c r="F164" s="10"/>
    </row>
    <row r="165" spans="1:8" ht="13">
      <c r="A165" s="5"/>
      <c r="B165" s="7"/>
      <c r="C165" s="7"/>
      <c r="D165" s="7"/>
      <c r="E165" s="132"/>
      <c r="F165" s="10"/>
    </row>
    <row r="166" spans="1:8" ht="13">
      <c r="A166" s="5"/>
      <c r="B166" s="7"/>
      <c r="C166" s="7"/>
      <c r="D166" s="7"/>
      <c r="E166" s="132"/>
      <c r="F166" s="10"/>
    </row>
    <row r="167" spans="1:8" ht="13">
      <c r="A167" s="5"/>
      <c r="B167" s="7"/>
      <c r="C167" s="7"/>
      <c r="D167" s="7"/>
      <c r="E167" s="132"/>
      <c r="F167" s="10"/>
    </row>
    <row r="168" spans="1:8" ht="15.5">
      <c r="B168" s="57" t="s">
        <v>341</v>
      </c>
      <c r="C168" s="130"/>
      <c r="D168" s="15"/>
      <c r="F168" s="10"/>
    </row>
    <row r="169" spans="1:8" ht="39" customHeight="1">
      <c r="B169" s="408" t="s">
        <v>342</v>
      </c>
      <c r="C169" s="354"/>
      <c r="D169" s="354"/>
      <c r="E169" s="354"/>
      <c r="F169" s="354"/>
    </row>
    <row r="170" spans="1:8" ht="9.5" customHeight="1">
      <c r="B170" s="57"/>
      <c r="C170" s="130"/>
      <c r="D170" s="15"/>
      <c r="F170" s="10"/>
    </row>
    <row r="171" spans="1:8" ht="31.5" customHeight="1">
      <c r="A171" s="5" t="s">
        <v>343</v>
      </c>
      <c r="B171" s="409" t="s">
        <v>344</v>
      </c>
      <c r="C171" s="409"/>
      <c r="D171" s="409"/>
      <c r="E171" s="409"/>
      <c r="F171" s="409"/>
      <c r="H171" s="137"/>
    </row>
    <row r="172" spans="1:8" ht="27" customHeight="1">
      <c r="A172" s="5"/>
      <c r="B172" s="408" t="s">
        <v>345</v>
      </c>
      <c r="C172" s="402"/>
      <c r="D172" s="402"/>
      <c r="E172" s="402"/>
      <c r="F172" s="402"/>
      <c r="H172" s="138"/>
    </row>
    <row r="173" spans="1:8" ht="29.25" customHeight="1">
      <c r="A173" s="5"/>
      <c r="B173" s="402" t="s">
        <v>346</v>
      </c>
      <c r="C173" s="402"/>
      <c r="D173" s="402"/>
      <c r="E173" s="402"/>
      <c r="F173" s="402"/>
      <c r="H173" s="138"/>
    </row>
    <row r="174" spans="1:8" ht="13.5" customHeight="1">
      <c r="A174" s="5"/>
      <c r="B174" s="402" t="s">
        <v>347</v>
      </c>
      <c r="C174" s="402"/>
      <c r="D174" s="402"/>
      <c r="E174" s="402"/>
      <c r="F174" s="402"/>
      <c r="H174" s="138"/>
    </row>
    <row r="175" spans="1:8" ht="29.25" customHeight="1">
      <c r="A175" s="5"/>
      <c r="B175" s="402" t="s">
        <v>348</v>
      </c>
      <c r="C175" s="402"/>
      <c r="D175" s="402"/>
      <c r="E175" s="402"/>
      <c r="F175" s="402"/>
      <c r="H175" s="138"/>
    </row>
    <row r="176" spans="1:8" ht="27" customHeight="1">
      <c r="A176" s="5"/>
      <c r="B176" s="403" t="s">
        <v>349</v>
      </c>
      <c r="C176" s="403"/>
      <c r="D176" s="403"/>
      <c r="E176" s="403"/>
      <c r="F176" s="403"/>
      <c r="H176" s="138"/>
    </row>
    <row r="177" spans="1:8" ht="14.25" customHeight="1">
      <c r="A177" s="5"/>
      <c r="B177" s="403" t="s">
        <v>350</v>
      </c>
      <c r="C177" s="403"/>
      <c r="D177" s="403"/>
      <c r="E177" s="403"/>
      <c r="F177" s="403"/>
      <c r="H177" s="138"/>
    </row>
    <row r="178" spans="1:8" ht="13">
      <c r="A178" s="5"/>
      <c r="B178" s="139"/>
      <c r="C178" s="7"/>
      <c r="D178" s="7"/>
      <c r="E178" s="7"/>
      <c r="F178" s="7"/>
      <c r="H178" s="138"/>
    </row>
    <row r="179" spans="1:8" ht="13">
      <c r="A179" s="5"/>
      <c r="B179" s="140"/>
      <c r="C179" s="141" t="s">
        <v>351</v>
      </c>
      <c r="D179" s="142" t="s">
        <v>352</v>
      </c>
      <c r="E179" s="12"/>
      <c r="F179" s="143"/>
    </row>
    <row r="180" spans="1:8" ht="13">
      <c r="A180" s="5"/>
      <c r="B180" s="144" t="s">
        <v>353</v>
      </c>
      <c r="C180" s="145">
        <f>D180/$D$182</f>
        <v>0.58823529411764708</v>
      </c>
      <c r="D180" s="146">
        <v>100</v>
      </c>
      <c r="E180" s="7"/>
      <c r="F180" s="143"/>
    </row>
    <row r="181" spans="1:8" ht="13">
      <c r="A181" s="5"/>
      <c r="B181" s="144" t="s">
        <v>354</v>
      </c>
      <c r="C181" s="145">
        <f>D181/$D$182</f>
        <v>0.49411764705882355</v>
      </c>
      <c r="D181" s="146">
        <v>84</v>
      </c>
      <c r="E181" s="7"/>
      <c r="F181" s="143"/>
    </row>
    <row r="182" spans="1:8" ht="13">
      <c r="A182" s="5"/>
      <c r="B182" s="139"/>
      <c r="C182" s="7"/>
      <c r="D182" s="348">
        <v>170</v>
      </c>
      <c r="E182" s="7"/>
      <c r="F182" s="7"/>
    </row>
    <row r="183" spans="1:8" ht="12.75" customHeight="1">
      <c r="A183" s="5"/>
      <c r="B183" s="402" t="s">
        <v>355</v>
      </c>
      <c r="C183" s="402"/>
      <c r="D183" s="402"/>
      <c r="E183" s="402"/>
      <c r="F183" s="402"/>
      <c r="G183" s="402"/>
    </row>
    <row r="184" spans="1:8" ht="13">
      <c r="A184" s="5"/>
      <c r="B184" s="402"/>
      <c r="C184" s="402"/>
      <c r="D184" s="402"/>
      <c r="E184" s="402"/>
      <c r="F184" s="402"/>
      <c r="G184" s="402"/>
    </row>
    <row r="185" spans="1:8" ht="13">
      <c r="A185" s="5"/>
      <c r="B185" s="402"/>
      <c r="C185" s="402"/>
      <c r="D185" s="402"/>
      <c r="E185" s="402"/>
      <c r="F185" s="402"/>
      <c r="G185" s="402"/>
    </row>
    <row r="186" spans="1:8" ht="13">
      <c r="A186" s="5"/>
      <c r="B186" s="139"/>
      <c r="C186" s="7"/>
      <c r="D186" s="7"/>
      <c r="E186" s="7"/>
      <c r="F186" s="7"/>
    </row>
    <row r="187" spans="1:8" ht="13">
      <c r="A187" s="5"/>
      <c r="B187" s="74" t="s">
        <v>356</v>
      </c>
      <c r="C187" s="74" t="s">
        <v>357</v>
      </c>
      <c r="D187" s="74" t="s">
        <v>358</v>
      </c>
    </row>
    <row r="188" spans="1:8" ht="13">
      <c r="A188" s="5"/>
      <c r="B188" s="147" t="s">
        <v>359</v>
      </c>
      <c r="C188" s="148">
        <v>990</v>
      </c>
      <c r="D188" s="148">
        <v>1200</v>
      </c>
    </row>
    <row r="189" spans="1:8" ht="25">
      <c r="A189" s="5"/>
      <c r="B189" s="149" t="s">
        <v>360</v>
      </c>
      <c r="C189" s="28">
        <v>500</v>
      </c>
      <c r="D189" s="28">
        <v>620</v>
      </c>
      <c r="F189" s="7"/>
    </row>
    <row r="190" spans="1:8" ht="13">
      <c r="A190" s="5"/>
      <c r="B190" s="147" t="s">
        <v>361</v>
      </c>
      <c r="C190" s="28">
        <v>460</v>
      </c>
      <c r="D190" s="28">
        <v>590</v>
      </c>
    </row>
    <row r="191" spans="1:8" ht="13">
      <c r="A191" s="5"/>
      <c r="B191" s="147" t="s">
        <v>362</v>
      </c>
      <c r="C191" s="28">
        <v>18</v>
      </c>
      <c r="D191" s="28">
        <v>24</v>
      </c>
    </row>
    <row r="192" spans="1:8" ht="13">
      <c r="A192" s="5"/>
      <c r="B192" s="147" t="s">
        <v>363</v>
      </c>
      <c r="C192" s="28">
        <v>16</v>
      </c>
      <c r="D192" s="28">
        <v>23</v>
      </c>
    </row>
    <row r="193" spans="1:7" ht="13">
      <c r="A193" s="5"/>
      <c r="B193" s="147" t="s">
        <v>364</v>
      </c>
      <c r="C193" s="28">
        <v>20</v>
      </c>
      <c r="D193" s="28">
        <v>27</v>
      </c>
    </row>
    <row r="194" spans="1:7" ht="13">
      <c r="A194" s="5"/>
      <c r="B194" s="147" t="s">
        <v>365</v>
      </c>
      <c r="C194" s="28"/>
      <c r="D194" s="28"/>
    </row>
    <row r="195" spans="1:7">
      <c r="C195" s="150"/>
      <c r="D195" s="150"/>
    </row>
    <row r="196" spans="1:7" ht="13">
      <c r="B196" s="461" t="s">
        <v>366</v>
      </c>
      <c r="C196" s="445"/>
      <c r="D196" s="445"/>
      <c r="E196" s="445"/>
      <c r="F196" s="445"/>
      <c r="G196" s="445"/>
    </row>
    <row r="197" spans="1:7">
      <c r="C197" s="150"/>
      <c r="D197" s="150"/>
    </row>
    <row r="198" spans="1:7" ht="64" customHeight="1">
      <c r="B198" s="151" t="s">
        <v>367</v>
      </c>
      <c r="C198" s="152" t="s">
        <v>360</v>
      </c>
      <c r="D198" s="151" t="s">
        <v>361</v>
      </c>
    </row>
    <row r="199" spans="1:7">
      <c r="B199" s="153" t="s">
        <v>368</v>
      </c>
      <c r="C199" s="154">
        <v>7.0999999999999994E-2</v>
      </c>
      <c r="D199" s="154">
        <v>0.04</v>
      </c>
    </row>
    <row r="200" spans="1:7">
      <c r="B200" s="153" t="s">
        <v>369</v>
      </c>
      <c r="C200" s="154">
        <v>0.313</v>
      </c>
      <c r="D200" s="154">
        <v>0.16200000000000001</v>
      </c>
    </row>
    <row r="201" spans="1:7">
      <c r="B201" s="153" t="s">
        <v>370</v>
      </c>
      <c r="C201" s="154">
        <v>0.39400000000000002</v>
      </c>
      <c r="D201" s="154">
        <v>0.434</v>
      </c>
    </row>
    <row r="202" spans="1:7">
      <c r="B202" s="153" t="s">
        <v>371</v>
      </c>
      <c r="C202" s="154">
        <v>0.182</v>
      </c>
      <c r="D202" s="154">
        <v>0.27300000000000002</v>
      </c>
    </row>
    <row r="203" spans="1:7">
      <c r="B203" s="153" t="s">
        <v>372</v>
      </c>
      <c r="C203" s="154">
        <v>0.04</v>
      </c>
      <c r="D203" s="154">
        <v>9.0999999999999998E-2</v>
      </c>
    </row>
    <row r="204" spans="1:7">
      <c r="B204" s="153" t="s">
        <v>373</v>
      </c>
      <c r="C204" s="154">
        <v>0</v>
      </c>
      <c r="D204" s="154">
        <v>0</v>
      </c>
    </row>
    <row r="205" spans="1:7">
      <c r="B205" s="147" t="s">
        <v>374</v>
      </c>
      <c r="C205" s="154">
        <f>SUM(C199:C204)</f>
        <v>1</v>
      </c>
      <c r="D205" s="154">
        <f>SUM(D199:D204)</f>
        <v>1</v>
      </c>
    </row>
    <row r="206" spans="1:7">
      <c r="C206" s="150"/>
      <c r="D206" s="150"/>
    </row>
    <row r="207" spans="1:7" ht="13">
      <c r="A207" s="5"/>
      <c r="B207" s="74" t="s">
        <v>367</v>
      </c>
      <c r="C207" s="155" t="s">
        <v>359</v>
      </c>
      <c r="D207" s="140"/>
      <c r="E207" s="140"/>
      <c r="F207" s="140"/>
    </row>
    <row r="208" spans="1:7" ht="13">
      <c r="A208" s="5"/>
      <c r="B208" s="156" t="s">
        <v>375</v>
      </c>
      <c r="C208" s="328">
        <v>0.04</v>
      </c>
      <c r="D208" s="140"/>
      <c r="E208" s="140"/>
      <c r="F208" s="140"/>
    </row>
    <row r="209" spans="1:6" ht="13">
      <c r="A209" s="5"/>
      <c r="B209" s="156" t="s">
        <v>376</v>
      </c>
      <c r="C209" s="328">
        <v>0.21199999999999999</v>
      </c>
      <c r="D209" s="140"/>
      <c r="E209" s="140"/>
      <c r="F209" s="140"/>
    </row>
    <row r="210" spans="1:6" ht="13">
      <c r="A210" s="5"/>
      <c r="B210" s="156" t="s">
        <v>377</v>
      </c>
      <c r="C210" s="328">
        <v>0.48499999999999999</v>
      </c>
      <c r="D210" s="140"/>
      <c r="E210" s="140"/>
      <c r="F210" s="140"/>
    </row>
    <row r="211" spans="1:6" ht="13">
      <c r="A211" s="5"/>
      <c r="B211" s="156" t="s">
        <v>378</v>
      </c>
      <c r="C211" s="328">
        <v>0.21199999999999999</v>
      </c>
      <c r="D211" s="140"/>
      <c r="E211" s="140"/>
      <c r="F211" s="140"/>
    </row>
    <row r="212" spans="1:6" ht="13">
      <c r="A212" s="5"/>
      <c r="B212" s="156" t="s">
        <v>379</v>
      </c>
      <c r="C212" s="328">
        <v>5.0999999999999997E-2</v>
      </c>
      <c r="D212" s="140"/>
      <c r="E212" s="140"/>
      <c r="F212" s="140"/>
    </row>
    <row r="213" spans="1:6" ht="13">
      <c r="A213" s="5"/>
      <c r="B213" s="156" t="s">
        <v>380</v>
      </c>
      <c r="C213" s="328">
        <v>0</v>
      </c>
      <c r="D213" s="140"/>
      <c r="E213" s="140"/>
      <c r="F213" s="140"/>
    </row>
    <row r="214" spans="1:6" ht="13">
      <c r="A214" s="5"/>
      <c r="B214" s="147" t="s">
        <v>374</v>
      </c>
      <c r="C214" s="328">
        <f>SUM(C208:C213)</f>
        <v>1</v>
      </c>
      <c r="D214" s="140"/>
      <c r="E214" s="140"/>
      <c r="F214" s="140"/>
    </row>
    <row r="215" spans="1:6" ht="13">
      <c r="A215" s="5"/>
      <c r="C215" s="157"/>
      <c r="D215" s="140"/>
      <c r="E215" s="140"/>
      <c r="F215" s="140"/>
    </row>
    <row r="216" spans="1:6" ht="13">
      <c r="A216" s="5"/>
      <c r="B216" s="74" t="s">
        <v>367</v>
      </c>
      <c r="C216" s="74" t="s">
        <v>362</v>
      </c>
      <c r="D216" s="74" t="s">
        <v>364</v>
      </c>
      <c r="E216" s="74" t="s">
        <v>363</v>
      </c>
    </row>
    <row r="217" spans="1:6" ht="13">
      <c r="A217" s="5"/>
      <c r="B217" s="153" t="s">
        <v>381</v>
      </c>
      <c r="C217" s="158">
        <v>0.06</v>
      </c>
      <c r="D217" s="158">
        <v>0.14299999999999999</v>
      </c>
      <c r="E217" s="158">
        <v>3.5999999999999997E-2</v>
      </c>
    </row>
    <row r="218" spans="1:6" ht="13">
      <c r="A218" s="5"/>
      <c r="B218" s="153" t="s">
        <v>382</v>
      </c>
      <c r="C218" s="158">
        <v>0.19</v>
      </c>
      <c r="D218" s="158">
        <v>0.27400000000000002</v>
      </c>
      <c r="E218" s="158">
        <v>0.20200000000000001</v>
      </c>
    </row>
    <row r="219" spans="1:6" ht="13">
      <c r="A219" s="5"/>
      <c r="B219" s="153" t="s">
        <v>383</v>
      </c>
      <c r="C219" s="158">
        <v>0.60699999999999998</v>
      </c>
      <c r="D219" s="158">
        <v>0.42899999999999999</v>
      </c>
      <c r="E219" s="158">
        <v>0.45200000000000001</v>
      </c>
    </row>
    <row r="220" spans="1:6" ht="13">
      <c r="A220" s="5"/>
      <c r="B220" s="159" t="s">
        <v>384</v>
      </c>
      <c r="C220" s="158">
        <v>0.14299999999999999</v>
      </c>
      <c r="D220" s="158">
        <v>0.14299999999999999</v>
      </c>
      <c r="E220" s="158">
        <v>0.31</v>
      </c>
    </row>
    <row r="221" spans="1:6" ht="13">
      <c r="A221" s="5"/>
      <c r="B221" s="159" t="s">
        <v>385</v>
      </c>
      <c r="C221" s="158">
        <v>0</v>
      </c>
      <c r="D221" s="158">
        <v>1.0999999999999999E-2</v>
      </c>
      <c r="E221" s="158">
        <v>0</v>
      </c>
    </row>
    <row r="222" spans="1:6" ht="13">
      <c r="A222" s="5"/>
      <c r="B222" s="153" t="s">
        <v>386</v>
      </c>
      <c r="C222" s="158">
        <v>0</v>
      </c>
      <c r="D222" s="158">
        <v>0</v>
      </c>
      <c r="E222" s="158">
        <v>0</v>
      </c>
    </row>
    <row r="223" spans="1:6">
      <c r="B223" s="147" t="s">
        <v>374</v>
      </c>
      <c r="C223" s="154">
        <f>SUM(C217:C222)</f>
        <v>1</v>
      </c>
      <c r="D223" s="154">
        <f>SUM(D217:D222)</f>
        <v>1</v>
      </c>
      <c r="E223" s="154">
        <f>SUM(E217:E222)</f>
        <v>1</v>
      </c>
    </row>
    <row r="224" spans="1:6" ht="8.5" customHeight="1">
      <c r="C224" s="349"/>
      <c r="D224" s="349"/>
      <c r="E224" s="349"/>
    </row>
    <row r="225" spans="1:6" ht="46.5" customHeight="1">
      <c r="A225" s="5" t="s">
        <v>387</v>
      </c>
      <c r="B225" s="409" t="s">
        <v>388</v>
      </c>
      <c r="C225" s="354"/>
      <c r="D225" s="354"/>
      <c r="E225" s="354"/>
      <c r="F225" s="354"/>
    </row>
    <row r="226" spans="1:6" ht="14.25" customHeight="1">
      <c r="A226" s="5"/>
      <c r="B226" s="464" t="s">
        <v>356</v>
      </c>
      <c r="C226" s="464"/>
      <c r="D226" s="464"/>
      <c r="E226" s="160" t="s">
        <v>351</v>
      </c>
      <c r="F226" s="7"/>
    </row>
    <row r="227" spans="1:6" ht="13">
      <c r="A227" s="5"/>
      <c r="B227" s="437" t="s">
        <v>389</v>
      </c>
      <c r="C227" s="437"/>
      <c r="D227" s="437"/>
      <c r="E227" s="161"/>
      <c r="F227" s="130"/>
    </row>
    <row r="228" spans="1:6" ht="13">
      <c r="A228" s="5"/>
      <c r="B228" s="436" t="s">
        <v>390</v>
      </c>
      <c r="C228" s="436"/>
      <c r="D228" s="436"/>
      <c r="E228" s="161"/>
      <c r="F228" s="130"/>
    </row>
    <row r="229" spans="1:6" ht="13">
      <c r="A229" s="5"/>
      <c r="B229" s="436" t="s">
        <v>391</v>
      </c>
      <c r="C229" s="436"/>
      <c r="D229" s="436"/>
      <c r="E229" s="161"/>
      <c r="F229" s="162" t="s">
        <v>392</v>
      </c>
    </row>
    <row r="230" spans="1:6" ht="13">
      <c r="A230" s="5"/>
      <c r="B230" s="436" t="s">
        <v>393</v>
      </c>
      <c r="C230" s="436"/>
      <c r="D230" s="436"/>
      <c r="E230" s="161"/>
      <c r="F230" s="162" t="s">
        <v>394</v>
      </c>
    </row>
    <row r="231" spans="1:6" ht="13">
      <c r="A231" s="5"/>
      <c r="B231" s="436" t="s">
        <v>395</v>
      </c>
      <c r="C231" s="436"/>
      <c r="D231" s="436"/>
      <c r="E231" s="161"/>
      <c r="F231" s="130"/>
    </row>
    <row r="232" spans="1:6" ht="26.25" customHeight="1">
      <c r="A232" s="5"/>
      <c r="B232" s="359" t="s">
        <v>396</v>
      </c>
      <c r="C232" s="360"/>
      <c r="D232" s="360"/>
      <c r="E232" s="163"/>
      <c r="F232" s="164"/>
    </row>
    <row r="233" spans="1:6">
      <c r="F233" s="10"/>
    </row>
    <row r="234" spans="1:6" ht="38.25" customHeight="1">
      <c r="A234" s="5" t="s">
        <v>397</v>
      </c>
      <c r="B234" s="402" t="s">
        <v>398</v>
      </c>
      <c r="C234" s="402"/>
      <c r="D234" s="402"/>
      <c r="E234" s="402"/>
      <c r="F234" s="402"/>
    </row>
    <row r="235" spans="1:6" ht="13.5" customHeight="1">
      <c r="A235" s="5"/>
      <c r="B235" s="111"/>
      <c r="C235" s="111"/>
      <c r="D235" s="111"/>
      <c r="E235" s="111"/>
      <c r="F235" s="111"/>
    </row>
    <row r="236" spans="1:6" ht="15" customHeight="1">
      <c r="A236" s="5"/>
      <c r="B236" s="465" t="s">
        <v>367</v>
      </c>
      <c r="C236" s="465"/>
      <c r="D236" s="165" t="s">
        <v>351</v>
      </c>
      <c r="E236" s="111"/>
      <c r="F236" s="111"/>
    </row>
    <row r="237" spans="1:6" ht="13">
      <c r="A237" s="5"/>
      <c r="B237" s="438" t="s">
        <v>399</v>
      </c>
      <c r="C237" s="438"/>
      <c r="D237" s="154"/>
      <c r="F237" s="130"/>
    </row>
    <row r="238" spans="1:6" ht="13">
      <c r="A238" s="5"/>
      <c r="B238" s="436" t="s">
        <v>400</v>
      </c>
      <c r="C238" s="436"/>
      <c r="D238" s="154"/>
      <c r="F238" s="130"/>
    </row>
    <row r="239" spans="1:6" ht="13">
      <c r="A239" s="5"/>
      <c r="B239" s="436" t="s">
        <v>401</v>
      </c>
      <c r="C239" s="436"/>
      <c r="D239" s="154"/>
      <c r="F239" s="130"/>
    </row>
    <row r="240" spans="1:6" ht="13">
      <c r="A240" s="5"/>
      <c r="B240" s="436" t="s">
        <v>402</v>
      </c>
      <c r="C240" s="436"/>
      <c r="D240" s="154"/>
      <c r="F240" s="130"/>
    </row>
    <row r="241" spans="1:6" ht="13">
      <c r="A241" s="5"/>
      <c r="B241" s="436" t="s">
        <v>403</v>
      </c>
      <c r="C241" s="436"/>
      <c r="D241" s="154"/>
      <c r="F241" s="130"/>
    </row>
    <row r="242" spans="1:6" ht="13">
      <c r="A242" s="5"/>
      <c r="B242" s="436" t="s">
        <v>404</v>
      </c>
      <c r="C242" s="436"/>
      <c r="D242" s="154"/>
      <c r="F242" s="130"/>
    </row>
    <row r="243" spans="1:6" ht="13">
      <c r="A243" s="5"/>
      <c r="B243" s="436" t="s">
        <v>405</v>
      </c>
      <c r="C243" s="436"/>
      <c r="D243" s="154"/>
      <c r="F243" s="130"/>
    </row>
    <row r="244" spans="1:6" ht="13">
      <c r="A244" s="5"/>
      <c r="B244" s="436" t="s">
        <v>406</v>
      </c>
      <c r="C244" s="436"/>
      <c r="D244" s="154"/>
      <c r="F244" s="130"/>
    </row>
    <row r="245" spans="1:6" ht="13">
      <c r="A245" s="5"/>
      <c r="B245" s="436" t="s">
        <v>407</v>
      </c>
      <c r="C245" s="436"/>
      <c r="D245" s="154"/>
      <c r="F245" s="130"/>
    </row>
    <row r="246" spans="1:6">
      <c r="B246" s="468" t="s">
        <v>374</v>
      </c>
      <c r="C246" s="469"/>
      <c r="D246" s="166">
        <f>SUM(D237:D245)</f>
        <v>0</v>
      </c>
    </row>
    <row r="247" spans="1:6">
      <c r="B247" s="167"/>
      <c r="C247" s="167"/>
      <c r="D247" s="168"/>
    </row>
    <row r="248" spans="1:6" ht="31.5" customHeight="1">
      <c r="A248" s="5" t="s">
        <v>408</v>
      </c>
      <c r="B248" s="396" t="s">
        <v>409</v>
      </c>
      <c r="C248" s="470"/>
      <c r="D248" s="470"/>
      <c r="E248" s="169">
        <f>SUM(E241:E247)</f>
        <v>0</v>
      </c>
      <c r="F248" s="170"/>
    </row>
    <row r="249" spans="1:6" ht="27" customHeight="1">
      <c r="A249" s="5"/>
      <c r="B249" s="471" t="s">
        <v>410</v>
      </c>
      <c r="C249" s="470"/>
      <c r="D249" s="470"/>
      <c r="E249" s="171">
        <f>SUM(E242:E248)</f>
        <v>0</v>
      </c>
      <c r="F249" s="130"/>
    </row>
    <row r="250" spans="1:6" ht="24.75" customHeight="1"/>
    <row r="251" spans="1:6" ht="15.5">
      <c r="B251" s="57" t="s">
        <v>411</v>
      </c>
    </row>
    <row r="252" spans="1:6" ht="15" customHeight="1">
      <c r="B252" s="57"/>
    </row>
    <row r="253" spans="1:6" ht="13">
      <c r="A253" s="5" t="s">
        <v>412</v>
      </c>
      <c r="B253" s="6" t="s">
        <v>413</v>
      </c>
    </row>
    <row r="254" spans="1:6" ht="13">
      <c r="A254" s="5"/>
      <c r="B254" s="466" t="s">
        <v>414</v>
      </c>
      <c r="C254" s="466"/>
      <c r="D254" s="466"/>
      <c r="E254" s="466"/>
      <c r="F254" s="466"/>
    </row>
    <row r="255" spans="1:6" ht="13">
      <c r="A255" s="5"/>
      <c r="B255" s="6"/>
    </row>
    <row r="256" spans="1:6" ht="13">
      <c r="A256" s="5"/>
      <c r="B256" s="6"/>
      <c r="D256" s="10" t="s">
        <v>19</v>
      </c>
      <c r="E256" s="10" t="s">
        <v>21</v>
      </c>
    </row>
    <row r="257" spans="1:8" ht="13">
      <c r="A257" s="5"/>
      <c r="B257" s="467" t="s">
        <v>415</v>
      </c>
      <c r="C257" s="467"/>
      <c r="D257" s="172" t="s">
        <v>20</v>
      </c>
      <c r="E257" s="172"/>
      <c r="F257" s="88"/>
      <c r="G257" s="114"/>
    </row>
    <row r="258" spans="1:8" ht="13">
      <c r="A258" s="5"/>
      <c r="B258" s="173"/>
      <c r="C258" s="173"/>
      <c r="D258" s="173"/>
      <c r="E258" s="173"/>
      <c r="F258" s="173"/>
      <c r="G258" s="114"/>
    </row>
    <row r="259" spans="1:8" ht="13">
      <c r="A259" s="5"/>
      <c r="B259" s="472" t="s">
        <v>416</v>
      </c>
      <c r="C259" s="472"/>
      <c r="D259" s="324">
        <v>50</v>
      </c>
      <c r="E259" s="174"/>
      <c r="G259" s="114"/>
    </row>
    <row r="260" spans="1:8" ht="13">
      <c r="A260" s="5"/>
      <c r="B260" s="88"/>
      <c r="C260" s="84"/>
      <c r="D260" s="84"/>
      <c r="G260" s="114"/>
    </row>
    <row r="261" spans="1:8" ht="13">
      <c r="A261" s="5"/>
      <c r="B261" s="88"/>
      <c r="C261" s="84"/>
      <c r="D261" s="10" t="s">
        <v>19</v>
      </c>
      <c r="E261" s="10" t="s">
        <v>21</v>
      </c>
      <c r="G261" s="114"/>
    </row>
    <row r="262" spans="1:8" ht="14.25" customHeight="1">
      <c r="A262" s="5"/>
      <c r="B262" s="354" t="s">
        <v>417</v>
      </c>
      <c r="C262" s="354"/>
      <c r="D262" s="172" t="s">
        <v>20</v>
      </c>
      <c r="E262" s="172"/>
      <c r="F262" s="12"/>
      <c r="H262" s="114"/>
    </row>
    <row r="263" spans="1:8" ht="13">
      <c r="A263" s="5"/>
      <c r="B263" s="7"/>
      <c r="C263" s="84"/>
      <c r="D263" s="84"/>
      <c r="F263" s="10"/>
    </row>
    <row r="264" spans="1:8" ht="27" customHeight="1">
      <c r="A264" s="5"/>
      <c r="B264" s="409" t="s">
        <v>418</v>
      </c>
      <c r="C264" s="409"/>
      <c r="D264" s="409"/>
      <c r="E264" s="409"/>
      <c r="F264" s="409"/>
    </row>
    <row r="265" spans="1:8" ht="12.75" customHeight="1">
      <c r="A265" s="5"/>
      <c r="B265" s="175"/>
      <c r="C265" s="175"/>
      <c r="D265" s="175"/>
      <c r="E265" s="175"/>
      <c r="F265" s="175"/>
    </row>
    <row r="266" spans="1:8" ht="12.75" customHeight="1">
      <c r="A266" s="28" t="s">
        <v>20</v>
      </c>
      <c r="B266" s="9" t="s">
        <v>419</v>
      </c>
      <c r="C266" s="176"/>
      <c r="D266" s="84"/>
      <c r="F266" s="10"/>
    </row>
    <row r="267" spans="1:8">
      <c r="A267" s="28"/>
      <c r="B267" s="9" t="s">
        <v>420</v>
      </c>
      <c r="C267" s="176"/>
      <c r="D267" s="84"/>
      <c r="F267" s="10"/>
    </row>
    <row r="268" spans="1:8">
      <c r="A268" s="28"/>
      <c r="B268" s="9" t="s">
        <v>421</v>
      </c>
      <c r="C268" s="176"/>
      <c r="D268" s="84"/>
      <c r="F268" s="10"/>
    </row>
    <row r="269" spans="1:8" ht="13">
      <c r="A269" s="5"/>
      <c r="B269" s="88"/>
      <c r="C269" s="84"/>
      <c r="D269" s="10" t="s">
        <v>19</v>
      </c>
      <c r="E269" s="10" t="s">
        <v>21</v>
      </c>
      <c r="F269" s="10"/>
    </row>
    <row r="270" spans="1:8" ht="27" customHeight="1">
      <c r="A270" s="5"/>
      <c r="B270" s="409" t="s">
        <v>422</v>
      </c>
      <c r="C270" s="439"/>
      <c r="D270" s="172" t="s">
        <v>20</v>
      </c>
      <c r="E270" s="172"/>
      <c r="F270" s="10"/>
    </row>
    <row r="271" spans="1:8">
      <c r="B271" s="7"/>
      <c r="C271" s="84"/>
      <c r="D271" s="84"/>
      <c r="F271" s="10"/>
    </row>
    <row r="272" spans="1:8" ht="13">
      <c r="A272" s="5" t="s">
        <v>423</v>
      </c>
      <c r="B272" s="6" t="s">
        <v>424</v>
      </c>
    </row>
    <row r="273" spans="1:8" ht="13">
      <c r="A273" s="5"/>
      <c r="B273" s="88"/>
      <c r="C273" s="84"/>
      <c r="D273" s="10" t="s">
        <v>19</v>
      </c>
      <c r="E273" s="10" t="s">
        <v>21</v>
      </c>
      <c r="G273" s="114"/>
    </row>
    <row r="274" spans="1:8" ht="25.5" customHeight="1">
      <c r="A274" s="5"/>
      <c r="B274" s="354" t="s">
        <v>425</v>
      </c>
      <c r="C274" s="396"/>
      <c r="D274" s="172" t="s">
        <v>20</v>
      </c>
      <c r="E274" s="172"/>
      <c r="F274" s="10"/>
      <c r="H274" s="114"/>
    </row>
    <row r="275" spans="1:8" ht="13">
      <c r="A275" s="5"/>
      <c r="B275" s="88"/>
      <c r="C275" s="177"/>
    </row>
    <row r="276" spans="1:8" ht="13">
      <c r="A276" s="5"/>
      <c r="B276" s="178"/>
      <c r="C276" s="179" t="s">
        <v>426</v>
      </c>
    </row>
    <row r="277" spans="1:8" ht="13">
      <c r="A277" s="5"/>
      <c r="B277" s="97" t="s">
        <v>427</v>
      </c>
      <c r="C277" s="180" t="s">
        <v>329</v>
      </c>
    </row>
    <row r="278" spans="1:8" ht="13">
      <c r="A278" s="5"/>
      <c r="B278" s="97" t="s">
        <v>428</v>
      </c>
      <c r="C278" s="180"/>
    </row>
    <row r="279" spans="1:8" ht="13">
      <c r="A279" s="5"/>
      <c r="B279" s="88"/>
      <c r="C279" s="177"/>
    </row>
    <row r="280" spans="1:8">
      <c r="B280" s="88"/>
    </row>
    <row r="281" spans="1:8" ht="13">
      <c r="A281" s="5"/>
      <c r="B281" s="434"/>
      <c r="C281" s="353"/>
      <c r="D281" s="353"/>
      <c r="E281" s="82" t="s">
        <v>19</v>
      </c>
      <c r="F281" s="82" t="s">
        <v>21</v>
      </c>
      <c r="G281" s="114"/>
    </row>
    <row r="282" spans="1:8" ht="27" customHeight="1">
      <c r="A282" s="5" t="s">
        <v>429</v>
      </c>
      <c r="B282" s="409" t="s">
        <v>430</v>
      </c>
      <c r="C282" s="409"/>
      <c r="D282" s="409"/>
      <c r="E282" s="28" t="s">
        <v>20</v>
      </c>
      <c r="F282" s="28"/>
      <c r="H282" s="114"/>
    </row>
    <row r="283" spans="1:8" ht="14.25" customHeight="1"/>
    <row r="284" spans="1:8" ht="13">
      <c r="A284" s="5" t="s">
        <v>431</v>
      </c>
      <c r="B284" s="81" t="s">
        <v>432</v>
      </c>
    </row>
    <row r="285" spans="1:8" ht="13">
      <c r="A285" s="5"/>
      <c r="B285" s="81"/>
    </row>
    <row r="286" spans="1:8" ht="12.75" customHeight="1">
      <c r="A286" s="28" t="s">
        <v>20</v>
      </c>
      <c r="B286" s="9" t="s">
        <v>433</v>
      </c>
      <c r="C286" s="323" t="s">
        <v>434</v>
      </c>
    </row>
    <row r="287" spans="1:8">
      <c r="A287" s="28"/>
      <c r="B287" s="127" t="s">
        <v>435</v>
      </c>
      <c r="C287" s="181"/>
    </row>
    <row r="288" spans="1:8">
      <c r="A288" s="28"/>
      <c r="B288" s="127" t="s">
        <v>436</v>
      </c>
      <c r="C288" s="182"/>
    </row>
    <row r="289" spans="1:4"/>
    <row r="290" spans="1:4" ht="13">
      <c r="A290" s="5" t="s">
        <v>437</v>
      </c>
      <c r="B290" s="6" t="s">
        <v>438</v>
      </c>
    </row>
    <row r="291" spans="1:4" ht="13">
      <c r="A291" s="5"/>
      <c r="B291" s="111"/>
      <c r="C291" s="177"/>
    </row>
    <row r="292" spans="1:4" ht="12.75" customHeight="1">
      <c r="A292" s="28"/>
      <c r="B292" s="9" t="s">
        <v>439</v>
      </c>
      <c r="C292" s="131"/>
    </row>
    <row r="293" spans="1:4">
      <c r="A293" s="28"/>
      <c r="B293" s="127" t="s">
        <v>440</v>
      </c>
      <c r="C293" s="181"/>
    </row>
    <row r="294" spans="1:4">
      <c r="A294" s="28" t="s">
        <v>20</v>
      </c>
      <c r="B294" s="127" t="s">
        <v>441</v>
      </c>
      <c r="C294" s="182">
        <v>4</v>
      </c>
      <c r="D294" s="15" t="s">
        <v>442</v>
      </c>
    </row>
    <row r="295" spans="1:4">
      <c r="A295" s="28"/>
      <c r="B295" s="127" t="s">
        <v>443</v>
      </c>
      <c r="C295" s="182"/>
    </row>
    <row r="296" spans="1:4" ht="13">
      <c r="A296" s="5"/>
      <c r="B296" s="459"/>
      <c r="C296" s="353"/>
      <c r="D296" s="177"/>
    </row>
    <row r="297" spans="1:4" ht="13">
      <c r="A297" s="5"/>
      <c r="B297" s="173" t="s">
        <v>444</v>
      </c>
      <c r="C297" s="131" t="s">
        <v>445</v>
      </c>
      <c r="D297" s="183"/>
    </row>
    <row r="298" spans="1:4" ht="13">
      <c r="A298" s="5"/>
      <c r="B298" s="88" t="s">
        <v>446</v>
      </c>
      <c r="C298" s="131" t="s">
        <v>445</v>
      </c>
    </row>
    <row r="299" spans="1:4" ht="13">
      <c r="A299" s="5"/>
      <c r="B299" s="88"/>
    </row>
    <row r="300" spans="1:4" ht="13">
      <c r="A300" s="5"/>
      <c r="B300" s="173" t="s">
        <v>447</v>
      </c>
      <c r="C300" s="184"/>
    </row>
    <row r="301" spans="1:4" ht="13">
      <c r="A301" s="5"/>
      <c r="B301" s="173"/>
      <c r="C301" s="184"/>
    </row>
    <row r="302" spans="1:4">
      <c r="A302" s="28"/>
      <c r="B302" s="127" t="s">
        <v>448</v>
      </c>
      <c r="C302" s="184"/>
    </row>
    <row r="303" spans="1:4">
      <c r="A303" s="28"/>
      <c r="B303" s="127" t="s">
        <v>449</v>
      </c>
      <c r="C303" s="184"/>
    </row>
    <row r="304" spans="1:4">
      <c r="A304" s="28"/>
      <c r="B304" s="127" t="s">
        <v>21</v>
      </c>
      <c r="C304" s="184"/>
    </row>
    <row r="305" spans="1:6"/>
    <row r="306" spans="1:6" ht="13">
      <c r="A306" s="5" t="s">
        <v>450</v>
      </c>
      <c r="B306" s="6" t="s">
        <v>451</v>
      </c>
    </row>
    <row r="307" spans="1:6" ht="13">
      <c r="A307" s="5"/>
      <c r="B307" s="434"/>
      <c r="C307" s="353"/>
      <c r="D307" s="353"/>
      <c r="E307" s="82" t="s">
        <v>19</v>
      </c>
      <c r="F307" s="82" t="s">
        <v>21</v>
      </c>
    </row>
    <row r="308" spans="1:6" ht="26.25" customHeight="1">
      <c r="A308" s="5"/>
      <c r="B308" s="354" t="s">
        <v>452</v>
      </c>
      <c r="C308" s="354"/>
      <c r="D308" s="396"/>
      <c r="E308" s="28"/>
      <c r="F308" s="28" t="s">
        <v>20</v>
      </c>
    </row>
    <row r="309" spans="1:6" ht="13">
      <c r="A309" s="5"/>
      <c r="B309" s="435" t="s">
        <v>453</v>
      </c>
      <c r="C309" s="435"/>
      <c r="D309" s="131"/>
      <c r="F309" s="10"/>
    </row>
    <row r="310" spans="1:6"/>
    <row r="311" spans="1:6" ht="13">
      <c r="A311" s="5" t="s">
        <v>454</v>
      </c>
      <c r="B311" s="6" t="s">
        <v>455</v>
      </c>
    </row>
    <row r="312" spans="1:6" ht="13">
      <c r="A312" s="5"/>
      <c r="B312" s="434"/>
      <c r="C312" s="353"/>
      <c r="D312" s="353"/>
      <c r="E312" s="84" t="s">
        <v>19</v>
      </c>
      <c r="F312" s="84" t="s">
        <v>21</v>
      </c>
    </row>
    <row r="313" spans="1:6" ht="38.25" customHeight="1">
      <c r="A313" s="5"/>
      <c r="B313" s="354" t="s">
        <v>456</v>
      </c>
      <c r="C313" s="354"/>
      <c r="D313" s="396"/>
      <c r="E313" s="28"/>
      <c r="F313" s="28" t="s">
        <v>20</v>
      </c>
    </row>
    <row r="314" spans="1:6" ht="17.25" customHeight="1"/>
    <row r="315" spans="1:6" ht="13">
      <c r="A315" s="5" t="s">
        <v>457</v>
      </c>
      <c r="B315" s="53" t="s">
        <v>458</v>
      </c>
      <c r="C315" s="173"/>
      <c r="D315" s="185"/>
      <c r="E315" s="185"/>
      <c r="F315" s="185"/>
    </row>
    <row r="316" spans="1:6"/>
    <row r="317" spans="1:6" ht="15.5">
      <c r="B317" s="57" t="s">
        <v>459</v>
      </c>
    </row>
    <row r="318" spans="1:6" ht="15.5">
      <c r="B318" s="57"/>
    </row>
    <row r="319" spans="1:6" ht="13">
      <c r="A319" s="5" t="s">
        <v>460</v>
      </c>
      <c r="B319" s="6" t="s">
        <v>461</v>
      </c>
    </row>
    <row r="320" spans="1:6" ht="13">
      <c r="A320" s="5"/>
      <c r="B320" s="434"/>
      <c r="C320" s="353"/>
      <c r="D320" s="353"/>
      <c r="E320" s="82" t="s">
        <v>19</v>
      </c>
      <c r="F320" s="82" t="s">
        <v>21</v>
      </c>
    </row>
    <row r="321" spans="1:6" ht="65.25" customHeight="1">
      <c r="A321" s="5"/>
      <c r="B321" s="354" t="s">
        <v>462</v>
      </c>
      <c r="C321" s="354"/>
      <c r="D321" s="396"/>
      <c r="E321" s="28" t="s">
        <v>20</v>
      </c>
      <c r="F321" s="28"/>
    </row>
    <row r="322" spans="1:6" ht="13">
      <c r="A322" s="5"/>
      <c r="B322" s="354" t="s">
        <v>463</v>
      </c>
      <c r="C322" s="354"/>
      <c r="D322" s="354"/>
      <c r="E322" s="84"/>
      <c r="F322" s="84"/>
    </row>
    <row r="323" spans="1:6" ht="13">
      <c r="A323" s="5"/>
      <c r="B323" s="429" t="s">
        <v>464</v>
      </c>
      <c r="C323" s="430"/>
      <c r="D323" s="431"/>
      <c r="E323" s="186" t="s">
        <v>465</v>
      </c>
      <c r="F323" s="84"/>
    </row>
    <row r="324" spans="1:6" ht="13">
      <c r="A324" s="5"/>
      <c r="B324" s="429" t="s">
        <v>466</v>
      </c>
      <c r="C324" s="430"/>
      <c r="D324" s="431"/>
      <c r="E324" s="186" t="s">
        <v>467</v>
      </c>
      <c r="F324" s="84"/>
    </row>
    <row r="325" spans="1:6" ht="13">
      <c r="A325" s="5"/>
      <c r="B325" s="429" t="s">
        <v>468</v>
      </c>
      <c r="C325" s="430"/>
      <c r="D325" s="431"/>
      <c r="E325" s="186"/>
      <c r="F325" s="84"/>
    </row>
    <row r="326" spans="1:6" ht="13">
      <c r="A326" s="5"/>
      <c r="B326" s="429" t="s">
        <v>469</v>
      </c>
      <c r="C326" s="430"/>
      <c r="D326" s="431"/>
      <c r="E326" s="186"/>
      <c r="F326" s="84"/>
    </row>
    <row r="327" spans="1:6" ht="13">
      <c r="A327" s="5"/>
      <c r="B327" s="7"/>
      <c r="C327" s="7"/>
      <c r="D327" s="7"/>
      <c r="E327" s="177"/>
      <c r="F327" s="84"/>
    </row>
    <row r="328" spans="1:6" ht="13">
      <c r="A328" s="5"/>
      <c r="B328" s="409" t="s">
        <v>470</v>
      </c>
      <c r="C328" s="409"/>
      <c r="D328" s="409"/>
      <c r="E328" s="84"/>
      <c r="F328" s="84"/>
    </row>
    <row r="329" spans="1:6" ht="13">
      <c r="A329" s="5"/>
      <c r="B329" s="354" t="s">
        <v>471</v>
      </c>
      <c r="C329" s="354"/>
      <c r="D329" s="354"/>
      <c r="E329" s="186"/>
      <c r="F329" s="84"/>
    </row>
    <row r="330" spans="1:6" ht="13">
      <c r="A330" s="5"/>
      <c r="B330" s="354" t="s">
        <v>472</v>
      </c>
      <c r="C330" s="354"/>
      <c r="D330" s="354"/>
      <c r="E330" s="186"/>
      <c r="F330" s="84"/>
    </row>
    <row r="331" spans="1:6" ht="12.75" customHeight="1">
      <c r="A331" s="5"/>
      <c r="B331" s="354" t="s">
        <v>473</v>
      </c>
      <c r="C331" s="354"/>
      <c r="D331" s="354"/>
      <c r="E331" s="354"/>
      <c r="F331" s="354"/>
    </row>
    <row r="332" spans="1:6" ht="13">
      <c r="A332" s="5"/>
      <c r="B332" s="355"/>
      <c r="C332" s="355"/>
      <c r="D332" s="355"/>
      <c r="E332" s="355"/>
      <c r="F332" s="355"/>
    </row>
    <row r="333" spans="1:6"/>
    <row r="334" spans="1:6"/>
    <row r="335" spans="1:6" ht="13">
      <c r="A335" s="5" t="s">
        <v>474</v>
      </c>
      <c r="B335" s="6" t="s">
        <v>475</v>
      </c>
    </row>
    <row r="336" spans="1:6" ht="13">
      <c r="A336" s="5"/>
      <c r="B336" s="434"/>
      <c r="C336" s="353"/>
      <c r="D336" s="353"/>
      <c r="E336" s="82" t="s">
        <v>19</v>
      </c>
      <c r="F336" s="82" t="s">
        <v>21</v>
      </c>
    </row>
    <row r="337" spans="1:6" ht="45" customHeight="1">
      <c r="A337" s="5"/>
      <c r="B337" s="354" t="s">
        <v>476</v>
      </c>
      <c r="C337" s="354"/>
      <c r="D337" s="396"/>
      <c r="E337" s="28"/>
      <c r="F337" s="28" t="s">
        <v>20</v>
      </c>
    </row>
    <row r="338" spans="1:6" ht="13">
      <c r="A338" s="5"/>
      <c r="B338" s="428" t="s">
        <v>463</v>
      </c>
      <c r="C338" s="428"/>
      <c r="D338" s="428"/>
      <c r="E338" s="84"/>
    </row>
    <row r="339" spans="1:6" ht="13">
      <c r="A339" s="5"/>
      <c r="B339" s="460" t="s">
        <v>477</v>
      </c>
      <c r="C339" s="460"/>
      <c r="D339" s="186"/>
      <c r="E339" s="177"/>
    </row>
    <row r="340" spans="1:6" ht="13">
      <c r="A340" s="5"/>
      <c r="B340" s="460" t="s">
        <v>478</v>
      </c>
      <c r="C340" s="460"/>
      <c r="D340" s="186"/>
      <c r="E340" s="177"/>
    </row>
    <row r="341" spans="1:6"/>
    <row r="342" spans="1:6"/>
    <row r="343" spans="1:6" ht="18.75" customHeight="1">
      <c r="E343" s="82" t="s">
        <v>19</v>
      </c>
      <c r="F343" s="82" t="s">
        <v>21</v>
      </c>
    </row>
    <row r="344" spans="1:6" ht="27" customHeight="1">
      <c r="A344" s="5"/>
      <c r="B344" s="365" t="s">
        <v>479</v>
      </c>
      <c r="C344" s="365"/>
      <c r="D344" s="365"/>
      <c r="E344" s="28"/>
      <c r="F344" s="28"/>
    </row>
    <row r="345" spans="1:6"/>
    <row r="346" spans="1:6"/>
    <row r="347" spans="1:6"/>
    <row r="348" spans="1:6"/>
    <row r="349" spans="1:6"/>
    <row r="350" spans="1:6"/>
    <row r="351" spans="1:6"/>
    <row r="352" spans="1:6"/>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sheetData>
  <mergeCells count="128">
    <mergeCell ref="B274:C274"/>
    <mergeCell ref="B331:F331"/>
    <mergeCell ref="B332:F332"/>
    <mergeCell ref="B339:C339"/>
    <mergeCell ref="B340:C340"/>
    <mergeCell ref="B183:G185"/>
    <mergeCell ref="B196:G196"/>
    <mergeCell ref="B104:B105"/>
    <mergeCell ref="B226:D226"/>
    <mergeCell ref="B232:D232"/>
    <mergeCell ref="B236:C236"/>
    <mergeCell ref="B254:F254"/>
    <mergeCell ref="B257:C257"/>
    <mergeCell ref="B246:C246"/>
    <mergeCell ref="B328:D328"/>
    <mergeCell ref="B329:D329"/>
    <mergeCell ref="B321:D321"/>
    <mergeCell ref="B322:D322"/>
    <mergeCell ref="B248:D248"/>
    <mergeCell ref="B249:D249"/>
    <mergeCell ref="B281:D281"/>
    <mergeCell ref="B282:D282"/>
    <mergeCell ref="B296:C296"/>
    <mergeCell ref="B259:C259"/>
    <mergeCell ref="B21:F21"/>
    <mergeCell ref="B28:D28"/>
    <mergeCell ref="B145:C146"/>
    <mergeCell ref="B172:F172"/>
    <mergeCell ref="B173:F173"/>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62:C262"/>
    <mergeCell ref="B264:F264"/>
    <mergeCell ref="B270:C270"/>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40:C240"/>
    <mergeCell ref="B241:C241"/>
    <mergeCell ref="B227:D227"/>
    <mergeCell ref="B228:D228"/>
    <mergeCell ref="B229:D229"/>
    <mergeCell ref="B230:D230"/>
    <mergeCell ref="B231:D231"/>
    <mergeCell ref="B234:F234"/>
    <mergeCell ref="B237:C237"/>
    <mergeCell ref="B337:D337"/>
    <mergeCell ref="B338:D338"/>
    <mergeCell ref="B330:D330"/>
    <mergeCell ref="B325:D325"/>
    <mergeCell ref="B326:D326"/>
    <mergeCell ref="B344:D344"/>
    <mergeCell ref="B225:F225"/>
    <mergeCell ref="B169:F169"/>
    <mergeCell ref="B150:D150"/>
    <mergeCell ref="B307:D307"/>
    <mergeCell ref="B308:D308"/>
    <mergeCell ref="B309:C309"/>
    <mergeCell ref="B312:D312"/>
    <mergeCell ref="B313:D313"/>
    <mergeCell ref="B323:D323"/>
    <mergeCell ref="B324:D324"/>
    <mergeCell ref="B320:D320"/>
    <mergeCell ref="B336:D336"/>
    <mergeCell ref="B242:C242"/>
    <mergeCell ref="B243:C243"/>
    <mergeCell ref="B245:C245"/>
    <mergeCell ref="B244:C244"/>
    <mergeCell ref="B238:C238"/>
    <mergeCell ref="B239:C239"/>
    <mergeCell ref="B174:F174"/>
    <mergeCell ref="B175:F175"/>
    <mergeCell ref="B176:F176"/>
    <mergeCell ref="B177:F177"/>
    <mergeCell ref="B40:F40"/>
    <mergeCell ref="B41:D41"/>
    <mergeCell ref="B42:D42"/>
    <mergeCell ref="B43:D43"/>
    <mergeCell ref="B118:G120"/>
    <mergeCell ref="B171:F171"/>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s>
  <phoneticPr fontId="0" type="noConversion"/>
  <pageMargins left="0.75" right="0.75" top="1" bottom="1" header="0.5" footer="0.5"/>
  <pageSetup scale="73" fitToWidth="0" fitToHeight="0" orientation="portrait" r:id="rId1"/>
  <headerFooter alignWithMargins="0">
    <oddHeader>&amp;LCommon Data Set 2020-2021</oddHeader>
    <oddFooter>&amp;LCDS-C&amp;C
&amp;RPage &amp;P</oddFooter>
  </headerFooter>
  <rowBreaks count="4" manualBreakCount="4">
    <brk id="167" max="16383" man="1"/>
    <brk id="223" max="6" man="1"/>
    <brk id="279" max="16383" man="1"/>
    <brk id="333"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7"/>
  <sheetViews>
    <sheetView showGridLines="0" showRowColHeaders="0" showRuler="0" zoomScaleNormal="100" workbookViewId="0">
      <selection sqref="A1:G1"/>
    </sheetView>
  </sheetViews>
  <sheetFormatPr defaultColWidth="0" defaultRowHeight="12.5" zeroHeight="1"/>
  <cols>
    <col min="1" max="1" width="4.453125" style="4" customWidth="1"/>
    <col min="2" max="2" width="22.7265625" style="3" customWidth="1"/>
    <col min="3" max="7" width="12.7265625" style="3" customWidth="1"/>
    <col min="8" max="8" width="9.26953125" style="3" customWidth="1"/>
    <col min="9" max="16384" width="0" style="3" hidden="1"/>
  </cols>
  <sheetData>
    <row r="1" spans="1:7" ht="18">
      <c r="A1" s="358" t="s">
        <v>480</v>
      </c>
      <c r="B1" s="358"/>
      <c r="C1" s="358"/>
      <c r="D1" s="358"/>
      <c r="E1" s="358"/>
      <c r="F1" s="358"/>
      <c r="G1" s="358"/>
    </row>
    <row r="2" spans="1:7"/>
    <row r="3" spans="1:7" ht="15.5">
      <c r="B3" s="57" t="s">
        <v>481</v>
      </c>
    </row>
    <row r="4" spans="1:7" ht="13">
      <c r="B4" s="434"/>
      <c r="C4" s="353"/>
      <c r="D4" s="353"/>
      <c r="E4" s="84" t="s">
        <v>19</v>
      </c>
      <c r="F4" s="84" t="s">
        <v>21</v>
      </c>
      <c r="G4" s="10"/>
    </row>
    <row r="5" spans="1:7" ht="26.25" customHeight="1">
      <c r="A5" s="5" t="s">
        <v>482</v>
      </c>
      <c r="B5" s="354" t="s">
        <v>483</v>
      </c>
      <c r="C5" s="354"/>
      <c r="D5" s="396"/>
      <c r="E5" s="28" t="s">
        <v>20</v>
      </c>
      <c r="F5" s="28"/>
      <c r="G5" s="93"/>
    </row>
    <row r="6" spans="1:7" ht="41.25" customHeight="1">
      <c r="A6" s="5"/>
      <c r="B6" s="354" t="s">
        <v>484</v>
      </c>
      <c r="C6" s="354"/>
      <c r="D6" s="396"/>
      <c r="E6" s="28" t="s">
        <v>20</v>
      </c>
      <c r="F6" s="28"/>
    </row>
    <row r="7" spans="1:7">
      <c r="B7" s="7"/>
      <c r="C7" s="7"/>
      <c r="D7" s="7"/>
      <c r="E7" s="84"/>
      <c r="F7" s="84"/>
    </row>
    <row r="8" spans="1:7" ht="29.25" customHeight="1">
      <c r="A8" s="5" t="s">
        <v>485</v>
      </c>
      <c r="B8" s="410" t="s">
        <v>486</v>
      </c>
      <c r="C8" s="410"/>
      <c r="D8" s="410"/>
      <c r="E8" s="410"/>
      <c r="F8" s="410"/>
      <c r="G8" s="410"/>
    </row>
    <row r="9" spans="1:7" ht="26">
      <c r="A9" s="5"/>
      <c r="B9" s="187"/>
      <c r="C9" s="152" t="s">
        <v>487</v>
      </c>
      <c r="D9" s="152" t="s">
        <v>488</v>
      </c>
      <c r="E9" s="152" t="s">
        <v>489</v>
      </c>
      <c r="F9" s="188"/>
    </row>
    <row r="10" spans="1:7" ht="13">
      <c r="A10" s="5"/>
      <c r="B10" s="189" t="s">
        <v>87</v>
      </c>
      <c r="C10" s="190">
        <v>234</v>
      </c>
      <c r="D10" s="190">
        <v>221</v>
      </c>
      <c r="E10" s="190">
        <v>138</v>
      </c>
      <c r="F10" s="191"/>
    </row>
    <row r="11" spans="1:7" ht="13">
      <c r="A11" s="5"/>
      <c r="B11" s="189" t="s">
        <v>88</v>
      </c>
      <c r="C11" s="190">
        <v>223</v>
      </c>
      <c r="D11" s="190">
        <v>220</v>
      </c>
      <c r="E11" s="190">
        <v>117</v>
      </c>
      <c r="F11" s="191"/>
    </row>
    <row r="12" spans="1:7" ht="13">
      <c r="A12" s="5"/>
      <c r="B12" s="192" t="s">
        <v>490</v>
      </c>
      <c r="C12" s="193">
        <f>SUM(C10:C11)</f>
        <v>457</v>
      </c>
      <c r="D12" s="193">
        <f>SUM(D10:D11)</f>
        <v>441</v>
      </c>
      <c r="E12" s="193">
        <f>SUM(E10:E11)</f>
        <v>255</v>
      </c>
      <c r="F12" s="191"/>
    </row>
    <row r="13" spans="1:7"/>
    <row r="14" spans="1:7" ht="15.5">
      <c r="B14" s="89" t="s">
        <v>491</v>
      </c>
      <c r="C14" s="4"/>
      <c r="D14" s="185"/>
    </row>
    <row r="15" spans="1:7" ht="13">
      <c r="A15" s="5" t="s">
        <v>492</v>
      </c>
      <c r="B15" s="448" t="s">
        <v>493</v>
      </c>
      <c r="C15" s="448"/>
      <c r="D15" s="448"/>
    </row>
    <row r="16" spans="1:7" ht="13">
      <c r="A16" s="5"/>
      <c r="B16" s="4"/>
      <c r="C16" s="4"/>
      <c r="D16" s="4"/>
    </row>
    <row r="17" spans="1:7" ht="15.5">
      <c r="A17" s="28" t="s">
        <v>20</v>
      </c>
      <c r="B17" s="194" t="s">
        <v>494</v>
      </c>
      <c r="C17" s="195"/>
    </row>
    <row r="18" spans="1:7" ht="15.5">
      <c r="A18" s="28"/>
      <c r="B18" s="194" t="s">
        <v>495</v>
      </c>
      <c r="C18" s="195"/>
    </row>
    <row r="19" spans="1:7" ht="15.5">
      <c r="A19" s="28" t="s">
        <v>20</v>
      </c>
      <c r="B19" s="194" t="s">
        <v>496</v>
      </c>
      <c r="C19" s="195"/>
    </row>
    <row r="20" spans="1:7" ht="15.5">
      <c r="A20" s="28" t="s">
        <v>20</v>
      </c>
      <c r="B20" s="194" t="s">
        <v>497</v>
      </c>
      <c r="C20" s="195"/>
    </row>
    <row r="21" spans="1:7" ht="12.75" customHeight="1">
      <c r="A21" s="5"/>
      <c r="B21" s="434"/>
      <c r="C21" s="353"/>
      <c r="D21" s="353"/>
      <c r="E21" s="84" t="s">
        <v>19</v>
      </c>
      <c r="F21" s="84" t="s">
        <v>21</v>
      </c>
      <c r="G21" s="10"/>
    </row>
    <row r="22" spans="1:7" ht="40.5" customHeight="1">
      <c r="A22" s="5" t="s">
        <v>498</v>
      </c>
      <c r="B22" s="354" t="s">
        <v>499</v>
      </c>
      <c r="C22" s="354"/>
      <c r="D22" s="396"/>
      <c r="E22" s="28" t="s">
        <v>20</v>
      </c>
      <c r="F22" s="28"/>
      <c r="G22" s="10"/>
    </row>
    <row r="23" spans="1:7" ht="24.75" customHeight="1">
      <c r="A23" s="5"/>
      <c r="B23" s="428" t="s">
        <v>500</v>
      </c>
      <c r="C23" s="428"/>
      <c r="D23" s="428"/>
      <c r="E23" s="182">
        <v>12</v>
      </c>
      <c r="F23" s="84"/>
      <c r="G23" s="10"/>
    </row>
    <row r="24" spans="1:7"/>
    <row r="25" spans="1:7" ht="13">
      <c r="A25" s="5" t="s">
        <v>501</v>
      </c>
      <c r="B25" s="448" t="s">
        <v>502</v>
      </c>
      <c r="C25" s="448"/>
      <c r="D25" s="448"/>
      <c r="E25" s="448"/>
    </row>
    <row r="26" spans="1:7" ht="13">
      <c r="A26" s="5"/>
      <c r="B26" s="314"/>
      <c r="C26" s="314"/>
      <c r="D26" s="314"/>
      <c r="E26" s="314"/>
      <c r="F26" s="86"/>
    </row>
    <row r="27" spans="1:7" ht="21">
      <c r="A27" s="5"/>
      <c r="B27" s="196"/>
      <c r="C27" s="197" t="s">
        <v>503</v>
      </c>
      <c r="D27" s="313" t="s">
        <v>504</v>
      </c>
      <c r="E27" s="313" t="s">
        <v>505</v>
      </c>
      <c r="F27" s="197" t="s">
        <v>506</v>
      </c>
      <c r="G27" s="197" t="s">
        <v>507</v>
      </c>
    </row>
    <row r="28" spans="1:7" ht="13">
      <c r="A28" s="5"/>
      <c r="B28" s="8" t="s">
        <v>508</v>
      </c>
      <c r="C28" s="28" t="s">
        <v>20</v>
      </c>
      <c r="D28" s="28"/>
      <c r="E28" s="28"/>
      <c r="F28" s="28"/>
      <c r="G28" s="28"/>
    </row>
    <row r="29" spans="1:7" ht="13">
      <c r="A29" s="5"/>
      <c r="B29" s="8" t="s">
        <v>509</v>
      </c>
      <c r="C29" s="28" t="s">
        <v>20</v>
      </c>
      <c r="D29" s="28"/>
      <c r="E29" s="28"/>
      <c r="F29" s="28"/>
      <c r="G29" s="28"/>
    </row>
    <row r="30" spans="1:7" ht="25">
      <c r="A30" s="5"/>
      <c r="B30" s="8" t="s">
        <v>510</v>
      </c>
      <c r="C30" s="28" t="s">
        <v>20</v>
      </c>
      <c r="D30" s="28"/>
      <c r="E30" s="28"/>
      <c r="F30" s="28"/>
      <c r="G30" s="28"/>
    </row>
    <row r="31" spans="1:7" ht="13">
      <c r="A31" s="5"/>
      <c r="B31" s="8" t="s">
        <v>276</v>
      </c>
      <c r="C31" s="28"/>
      <c r="D31" s="28"/>
      <c r="E31" s="28"/>
      <c r="F31" s="28"/>
      <c r="G31" s="28"/>
    </row>
    <row r="32" spans="1:7" ht="13">
      <c r="A32" s="5"/>
      <c r="B32" s="8" t="s">
        <v>270</v>
      </c>
      <c r="C32" s="28" t="s">
        <v>293</v>
      </c>
      <c r="D32" s="28"/>
      <c r="E32" s="28"/>
      <c r="F32" s="28"/>
      <c r="G32" s="28" t="s">
        <v>272</v>
      </c>
    </row>
    <row r="33" spans="1:7" ht="40.5" customHeight="1">
      <c r="A33" s="5"/>
      <c r="B33" s="8" t="s">
        <v>511</v>
      </c>
      <c r="C33" s="28" t="s">
        <v>20</v>
      </c>
      <c r="D33" s="28"/>
      <c r="E33" s="28"/>
      <c r="F33" s="28"/>
      <c r="G33" s="28"/>
    </row>
    <row r="34" spans="1:7"/>
    <row r="35" spans="1:7" ht="27" customHeight="1">
      <c r="A35" s="5" t="s">
        <v>512</v>
      </c>
      <c r="B35" s="354" t="s">
        <v>513</v>
      </c>
      <c r="C35" s="354"/>
      <c r="D35" s="354"/>
      <c r="E35" s="198"/>
      <c r="G35" s="10"/>
    </row>
    <row r="36" spans="1:7"/>
    <row r="37" spans="1:7" ht="26.25" customHeight="1">
      <c r="A37" s="5" t="s">
        <v>514</v>
      </c>
      <c r="B37" s="354" t="s">
        <v>515</v>
      </c>
      <c r="C37" s="354"/>
      <c r="D37" s="354"/>
      <c r="E37" s="202">
        <v>2</v>
      </c>
      <c r="G37" s="10"/>
    </row>
    <row r="38" spans="1:7"/>
    <row r="39" spans="1:7" ht="12.75" customHeight="1">
      <c r="A39" s="5" t="s">
        <v>516</v>
      </c>
      <c r="B39" s="354" t="s">
        <v>517</v>
      </c>
      <c r="C39" s="354"/>
      <c r="D39" s="354"/>
      <c r="E39" s="354"/>
      <c r="F39" s="354"/>
      <c r="G39" s="12"/>
    </row>
    <row r="40" spans="1:7" ht="13">
      <c r="A40" s="5"/>
      <c r="B40" s="355"/>
      <c r="C40" s="355"/>
      <c r="D40" s="355"/>
      <c r="E40" s="355"/>
      <c r="F40" s="355"/>
      <c r="G40" s="355"/>
    </row>
    <row r="41" spans="1:7"/>
    <row r="42" spans="1:7" ht="37.5" customHeight="1">
      <c r="A42" s="5" t="s">
        <v>518</v>
      </c>
      <c r="B42" s="426" t="s">
        <v>519</v>
      </c>
      <c r="C42" s="426"/>
      <c r="D42" s="426"/>
      <c r="E42" s="426"/>
      <c r="F42" s="426"/>
      <c r="G42" s="426"/>
    </row>
    <row r="43" spans="1:7" ht="21">
      <c r="A43" s="5" t="s">
        <v>518</v>
      </c>
      <c r="B43" s="199"/>
      <c r="C43" s="197" t="s">
        <v>428</v>
      </c>
      <c r="D43" s="197" t="s">
        <v>520</v>
      </c>
      <c r="E43" s="197" t="s">
        <v>521</v>
      </c>
      <c r="F43" s="197" t="s">
        <v>522</v>
      </c>
      <c r="G43" s="197" t="s">
        <v>523</v>
      </c>
    </row>
    <row r="44" spans="1:7" ht="13">
      <c r="A44" s="5" t="s">
        <v>518</v>
      </c>
      <c r="B44" s="147" t="s">
        <v>494</v>
      </c>
      <c r="C44" s="180"/>
      <c r="D44" s="180">
        <v>43891</v>
      </c>
      <c r="E44" s="180">
        <v>43936</v>
      </c>
      <c r="F44" s="180"/>
      <c r="G44" s="200"/>
    </row>
    <row r="45" spans="1:7" ht="13">
      <c r="A45" s="5" t="s">
        <v>518</v>
      </c>
      <c r="B45" s="147" t="s">
        <v>495</v>
      </c>
      <c r="C45" s="180"/>
      <c r="D45" s="180"/>
      <c r="E45" s="180"/>
      <c r="F45" s="180"/>
      <c r="G45" s="200"/>
    </row>
    <row r="46" spans="1:7" ht="13">
      <c r="A46" s="5" t="s">
        <v>518</v>
      </c>
      <c r="B46" s="147" t="s">
        <v>496</v>
      </c>
      <c r="C46" s="180"/>
      <c r="D46" s="180"/>
      <c r="E46" s="180"/>
      <c r="F46" s="180"/>
      <c r="G46" s="200"/>
    </row>
    <row r="47" spans="1:7" ht="13">
      <c r="A47" s="5" t="s">
        <v>518</v>
      </c>
      <c r="B47" s="147" t="s">
        <v>497</v>
      </c>
      <c r="C47" s="180"/>
      <c r="D47" s="180"/>
      <c r="E47" s="180"/>
      <c r="F47" s="180"/>
      <c r="G47" s="200"/>
    </row>
    <row r="48" spans="1:7" ht="13">
      <c r="A48" s="5"/>
      <c r="C48" s="201"/>
      <c r="D48" s="201"/>
      <c r="E48" s="201"/>
      <c r="F48" s="201"/>
      <c r="G48" s="16"/>
    </row>
    <row r="49" spans="1:7" ht="13">
      <c r="A49" s="5"/>
      <c r="C49" s="201"/>
      <c r="D49" s="201"/>
      <c r="E49" s="201"/>
      <c r="F49" s="201"/>
      <c r="G49" s="16"/>
    </row>
    <row r="50" spans="1:7"/>
    <row r="51" spans="1:7"/>
    <row r="52" spans="1:7"/>
    <row r="53" spans="1:7" ht="12.75" customHeight="1">
      <c r="A53" s="5"/>
      <c r="B53" s="434"/>
      <c r="C53" s="353"/>
      <c r="D53" s="353"/>
      <c r="E53" s="82" t="s">
        <v>19</v>
      </c>
      <c r="F53" s="82" t="s">
        <v>21</v>
      </c>
      <c r="G53" s="10"/>
    </row>
    <row r="54" spans="1:7" ht="26.25" customHeight="1">
      <c r="A54" s="5" t="s">
        <v>524</v>
      </c>
      <c r="B54" s="354" t="s">
        <v>525</v>
      </c>
      <c r="C54" s="354"/>
      <c r="D54" s="396"/>
      <c r="E54" s="28"/>
      <c r="F54" s="28" t="s">
        <v>20</v>
      </c>
      <c r="G54" s="93"/>
    </row>
    <row r="55" spans="1:7">
      <c r="B55" s="7"/>
      <c r="C55" s="7"/>
      <c r="D55" s="7"/>
      <c r="E55" s="84"/>
      <c r="F55" s="84"/>
    </row>
    <row r="56" spans="1:7" ht="12.75" customHeight="1">
      <c r="A56" s="5" t="s">
        <v>526</v>
      </c>
      <c r="B56" s="354" t="s">
        <v>527</v>
      </c>
      <c r="C56" s="354"/>
      <c r="D56" s="354"/>
      <c r="E56" s="354"/>
      <c r="F56" s="354"/>
      <c r="G56" s="354"/>
    </row>
    <row r="57" spans="1:7" ht="13">
      <c r="A57" s="5"/>
      <c r="B57" s="355"/>
      <c r="C57" s="355"/>
      <c r="D57" s="355"/>
      <c r="E57" s="355"/>
      <c r="F57" s="355"/>
      <c r="G57" s="355"/>
    </row>
    <row r="58" spans="1:7"/>
    <row r="59" spans="1:7" ht="15.5">
      <c r="B59" s="490" t="s">
        <v>528</v>
      </c>
      <c r="C59" s="448"/>
    </row>
    <row r="60" spans="1:7" ht="27.75" customHeight="1">
      <c r="A60" s="5" t="s">
        <v>529</v>
      </c>
      <c r="B60" s="354" t="s">
        <v>530</v>
      </c>
      <c r="C60" s="354"/>
      <c r="D60" s="202" t="s">
        <v>148</v>
      </c>
      <c r="G60" s="10"/>
    </row>
    <row r="61" spans="1:7"/>
    <row r="62" spans="1:7" ht="13">
      <c r="A62" s="5"/>
      <c r="B62" s="434"/>
      <c r="C62" s="353"/>
      <c r="D62" s="353"/>
      <c r="E62" s="82" t="s">
        <v>352</v>
      </c>
      <c r="F62" s="82" t="s">
        <v>531</v>
      </c>
    </row>
    <row r="63" spans="1:7" ht="26.25" customHeight="1">
      <c r="A63" s="5" t="s">
        <v>532</v>
      </c>
      <c r="B63" s="354" t="s">
        <v>533</v>
      </c>
      <c r="C63" s="354"/>
      <c r="D63" s="396"/>
      <c r="E63" s="28"/>
      <c r="F63" s="28"/>
    </row>
    <row r="64" spans="1:7"/>
    <row r="65" spans="1:7" ht="13">
      <c r="A65" s="5"/>
      <c r="B65" s="434"/>
      <c r="C65" s="353"/>
      <c r="D65" s="353"/>
      <c r="E65" s="82" t="s">
        <v>352</v>
      </c>
      <c r="F65" s="82" t="s">
        <v>531</v>
      </c>
    </row>
    <row r="66" spans="1:7" ht="27" customHeight="1">
      <c r="A66" s="5" t="s">
        <v>534</v>
      </c>
      <c r="B66" s="354" t="s">
        <v>535</v>
      </c>
      <c r="C66" s="354"/>
      <c r="D66" s="396"/>
      <c r="E66" s="28"/>
      <c r="F66" s="28"/>
    </row>
    <row r="67" spans="1:7"/>
    <row r="68" spans="1:7" ht="27.75" customHeight="1">
      <c r="A68" s="5" t="s">
        <v>536</v>
      </c>
      <c r="B68" s="396" t="s">
        <v>537</v>
      </c>
      <c r="C68" s="470"/>
      <c r="D68" s="491"/>
      <c r="E68" s="202">
        <v>15</v>
      </c>
      <c r="F68" s="121"/>
      <c r="G68" s="10"/>
    </row>
    <row r="69" spans="1:7" ht="13">
      <c r="A69" s="5"/>
      <c r="B69" s="121"/>
      <c r="C69" s="121"/>
      <c r="D69" s="121"/>
      <c r="E69" s="121"/>
      <c r="F69" s="121"/>
      <c r="G69" s="10"/>
    </row>
    <row r="70" spans="1:7" ht="26.25" customHeight="1">
      <c r="A70" s="5" t="s">
        <v>538</v>
      </c>
      <c r="B70" s="396" t="s">
        <v>539</v>
      </c>
      <c r="C70" s="470"/>
      <c r="D70" s="491"/>
      <c r="E70" s="202">
        <v>30</v>
      </c>
      <c r="F70" s="121"/>
      <c r="G70" s="10"/>
    </row>
    <row r="71" spans="1:7" ht="13">
      <c r="A71" s="5"/>
      <c r="B71" s="121"/>
      <c r="C71" s="121"/>
      <c r="D71" s="121"/>
      <c r="E71" s="121"/>
      <c r="F71" s="121"/>
      <c r="G71" s="10"/>
    </row>
    <row r="72" spans="1:7" ht="12.75" customHeight="1">
      <c r="A72" s="5" t="s">
        <v>540</v>
      </c>
      <c r="B72" s="354" t="s">
        <v>541</v>
      </c>
      <c r="C72" s="354"/>
      <c r="D72" s="354"/>
      <c r="E72" s="354"/>
      <c r="F72" s="354"/>
      <c r="G72" s="354"/>
    </row>
    <row r="73" spans="1:7" ht="13">
      <c r="A73" s="5"/>
      <c r="B73" s="355"/>
      <c r="C73" s="355"/>
      <c r="D73" s="355"/>
      <c r="E73" s="355"/>
      <c r="F73" s="355"/>
      <c r="G73" s="355"/>
    </row>
    <row r="74" spans="1:7" ht="13">
      <c r="A74" s="5"/>
      <c r="B74" s="7"/>
      <c r="C74" s="7"/>
      <c r="D74" s="7"/>
      <c r="E74" s="7"/>
      <c r="F74" s="7"/>
      <c r="G74" s="7"/>
    </row>
    <row r="75" spans="1:7" ht="15.5">
      <c r="A75" s="5"/>
      <c r="B75" s="57" t="s">
        <v>542</v>
      </c>
      <c r="C75" s="7"/>
      <c r="D75" s="7"/>
      <c r="E75" s="7"/>
      <c r="F75" s="7"/>
      <c r="G75" s="7"/>
    </row>
    <row r="76" spans="1:7" ht="13">
      <c r="A76" s="5" t="s">
        <v>543</v>
      </c>
      <c r="B76" s="3" t="s">
        <v>544</v>
      </c>
      <c r="F76" s="7"/>
      <c r="G76" s="7"/>
    </row>
    <row r="77" spans="1:7" ht="13">
      <c r="A77" s="5"/>
      <c r="F77" s="7"/>
      <c r="G77" s="7"/>
    </row>
    <row r="78" spans="1:7" ht="13">
      <c r="A78" s="5"/>
      <c r="B78" s="434"/>
      <c r="C78" s="353"/>
      <c r="D78" s="353"/>
      <c r="E78" s="131" t="s">
        <v>19</v>
      </c>
      <c r="F78" s="203" t="s">
        <v>21</v>
      </c>
      <c r="G78" s="7"/>
    </row>
    <row r="79" spans="1:7" ht="13">
      <c r="A79" s="5"/>
      <c r="B79" s="488" t="s">
        <v>545</v>
      </c>
      <c r="C79" s="488"/>
      <c r="D79" s="489"/>
      <c r="E79" s="28" t="s">
        <v>20</v>
      </c>
      <c r="F79" s="27"/>
      <c r="G79" s="7"/>
    </row>
    <row r="80" spans="1:7" ht="13">
      <c r="A80" s="5"/>
      <c r="B80" s="488" t="s">
        <v>546</v>
      </c>
      <c r="C80" s="488"/>
      <c r="D80" s="489"/>
      <c r="E80" s="28" t="s">
        <v>20</v>
      </c>
      <c r="F80" s="27"/>
      <c r="G80" s="7"/>
    </row>
    <row r="81" spans="1:7" ht="13">
      <c r="A81" s="5"/>
      <c r="B81" s="488" t="s">
        <v>547</v>
      </c>
      <c r="C81" s="488"/>
      <c r="D81" s="489"/>
      <c r="E81" s="28"/>
      <c r="F81" s="27" t="s">
        <v>20</v>
      </c>
      <c r="G81" s="7"/>
    </row>
    <row r="82" spans="1:7" ht="13">
      <c r="A82" s="5"/>
      <c r="F82" s="7"/>
      <c r="G82" s="7"/>
    </row>
    <row r="83" spans="1:7" ht="13">
      <c r="B83" s="434"/>
      <c r="C83" s="353"/>
      <c r="D83" s="353"/>
      <c r="E83" s="131" t="s">
        <v>352</v>
      </c>
      <c r="F83" s="203" t="s">
        <v>531</v>
      </c>
      <c r="G83" s="7"/>
    </row>
    <row r="84" spans="1:7" ht="12.75" customHeight="1">
      <c r="A84" s="5" t="s">
        <v>548</v>
      </c>
      <c r="B84" s="481" t="s">
        <v>549</v>
      </c>
      <c r="C84" s="420"/>
      <c r="D84" s="420"/>
      <c r="E84" s="482"/>
      <c r="F84" s="485"/>
      <c r="G84" s="7"/>
    </row>
    <row r="85" spans="1:7" ht="12.75" customHeight="1">
      <c r="A85" s="5"/>
      <c r="B85" s="419"/>
      <c r="C85" s="420"/>
      <c r="D85" s="420"/>
      <c r="E85" s="483"/>
      <c r="F85" s="486"/>
      <c r="G85" s="7"/>
    </row>
    <row r="86" spans="1:7" ht="12.75" customHeight="1">
      <c r="A86" s="5"/>
      <c r="B86" s="419"/>
      <c r="C86" s="420"/>
      <c r="D86" s="420"/>
      <c r="E86" s="484"/>
      <c r="F86" s="487"/>
      <c r="G86" s="7"/>
    </row>
    <row r="87" spans="1:7" ht="12.75" customHeight="1">
      <c r="A87" s="5"/>
      <c r="B87" s="13"/>
      <c r="C87" s="13"/>
      <c r="D87" s="13"/>
      <c r="F87" s="7"/>
      <c r="G87" s="7"/>
    </row>
    <row r="88" spans="1:7" ht="12.75" customHeight="1">
      <c r="B88" s="434"/>
      <c r="C88" s="353"/>
      <c r="D88" s="353"/>
      <c r="E88" s="131" t="s">
        <v>352</v>
      </c>
      <c r="F88" s="203" t="s">
        <v>531</v>
      </c>
      <c r="G88" s="7"/>
    </row>
    <row r="89" spans="1:7" ht="12.75" customHeight="1">
      <c r="A89" s="5" t="s">
        <v>550</v>
      </c>
      <c r="B89" s="473" t="s">
        <v>551</v>
      </c>
      <c r="C89" s="474"/>
      <c r="D89" s="474"/>
      <c r="E89" s="479"/>
      <c r="F89" s="480"/>
      <c r="G89" s="7"/>
    </row>
    <row r="90" spans="1:7" ht="12.75" customHeight="1">
      <c r="A90" s="5"/>
      <c r="B90" s="475"/>
      <c r="C90" s="476"/>
      <c r="D90" s="476"/>
      <c r="E90" s="479"/>
      <c r="F90" s="480"/>
      <c r="G90" s="7"/>
    </row>
    <row r="91" spans="1:7" ht="12.75" customHeight="1">
      <c r="A91" s="5"/>
      <c r="B91" s="475"/>
      <c r="C91" s="476"/>
      <c r="D91" s="476"/>
      <c r="E91" s="479"/>
      <c r="F91" s="480"/>
      <c r="G91" s="7"/>
    </row>
    <row r="92" spans="1:7" ht="12.75" customHeight="1">
      <c r="A92" s="5"/>
      <c r="B92" s="477"/>
      <c r="C92" s="478"/>
      <c r="D92" s="478"/>
      <c r="E92" s="479"/>
      <c r="F92" s="480"/>
      <c r="G92" s="7"/>
    </row>
    <row r="93" spans="1:7" ht="12.75" customHeight="1">
      <c r="A93" s="5"/>
      <c r="B93" s="204"/>
      <c r="C93" s="204"/>
      <c r="D93" s="204"/>
      <c r="F93" s="7"/>
      <c r="G93" s="7"/>
    </row>
    <row r="94" spans="1:7" ht="12.75" customHeight="1">
      <c r="A94" s="5"/>
      <c r="B94" s="434"/>
      <c r="C94" s="353"/>
      <c r="D94" s="353"/>
      <c r="E94" s="131" t="s">
        <v>19</v>
      </c>
      <c r="F94" s="203" t="s">
        <v>21</v>
      </c>
      <c r="G94" s="7"/>
    </row>
    <row r="95" spans="1:7" ht="12.75" customHeight="1">
      <c r="A95" s="5" t="s">
        <v>552</v>
      </c>
      <c r="B95" s="493" t="s">
        <v>553</v>
      </c>
      <c r="C95" s="494"/>
      <c r="D95" s="494"/>
      <c r="E95" s="479"/>
      <c r="F95" s="480" t="s">
        <v>20</v>
      </c>
      <c r="G95" s="7"/>
    </row>
    <row r="96" spans="1:7" ht="12.75" customHeight="1">
      <c r="A96" s="5"/>
      <c r="B96" s="495"/>
      <c r="C96" s="496"/>
      <c r="D96" s="496"/>
      <c r="E96" s="479"/>
      <c r="F96" s="480"/>
      <c r="G96" s="7"/>
    </row>
    <row r="97" spans="1:7" ht="12.75" customHeight="1">
      <c r="A97" s="5"/>
      <c r="B97" s="13"/>
      <c r="C97" s="13"/>
      <c r="D97" s="13"/>
      <c r="F97" s="7"/>
      <c r="G97" s="7"/>
    </row>
    <row r="98" spans="1:7" ht="12.75" customHeight="1">
      <c r="A98" s="5"/>
      <c r="B98" s="448" t="s">
        <v>554</v>
      </c>
      <c r="C98" s="448"/>
      <c r="D98" s="448"/>
      <c r="E98" s="448"/>
      <c r="F98" s="448"/>
      <c r="G98" s="7"/>
    </row>
    <row r="99" spans="1:7" ht="12.75" customHeight="1">
      <c r="A99" s="5"/>
      <c r="B99" s="492"/>
      <c r="C99" s="492"/>
      <c r="D99" s="492"/>
      <c r="E99" s="492"/>
      <c r="F99" s="492"/>
      <c r="G99" s="7"/>
    </row>
    <row r="100" spans="1:7" ht="12.75" customHeight="1">
      <c r="A100" s="5"/>
      <c r="B100" s="205"/>
      <c r="C100" s="205"/>
      <c r="D100" s="205"/>
      <c r="E100" s="205"/>
      <c r="F100" s="205"/>
      <c r="G100" s="7"/>
    </row>
    <row r="101" spans="1:7" ht="12.75" customHeight="1">
      <c r="A101" s="5" t="s">
        <v>555</v>
      </c>
      <c r="B101" s="448" t="s">
        <v>556</v>
      </c>
      <c r="C101" s="448"/>
      <c r="D101" s="448"/>
      <c r="E101" s="448"/>
      <c r="F101" s="448"/>
      <c r="G101" s="7"/>
    </row>
    <row r="102" spans="1:7" ht="12.75" customHeight="1">
      <c r="A102" s="5"/>
      <c r="B102" s="350"/>
      <c r="C102" s="350"/>
      <c r="D102" s="350"/>
      <c r="E102" s="350"/>
      <c r="F102" s="350"/>
      <c r="G102" s="7"/>
    </row>
    <row r="103" spans="1:7" ht="12.75" customHeight="1"/>
    <row r="113"/>
    <row r="114"/>
    <row r="117"/>
  </sheetData>
  <mergeCells count="49">
    <mergeCell ref="F95:F96"/>
    <mergeCell ref="B95:D96"/>
    <mergeCell ref="B94:D94"/>
    <mergeCell ref="E95:E96"/>
    <mergeCell ref="B98:F98"/>
    <mergeCell ref="B99:F99"/>
    <mergeCell ref="B101:F101"/>
    <mergeCell ref="B102:F102"/>
    <mergeCell ref="A1:G1"/>
    <mergeCell ref="B8:G8"/>
    <mergeCell ref="B25:E25"/>
    <mergeCell ref="B35:D35"/>
    <mergeCell ref="B4:D4"/>
    <mergeCell ref="B5:D5"/>
    <mergeCell ref="B6:D6"/>
    <mergeCell ref="B23:D23"/>
    <mergeCell ref="B15:D15"/>
    <mergeCell ref="B21:D21"/>
    <mergeCell ref="B22:D22"/>
    <mergeCell ref="B62:D62"/>
    <mergeCell ref="B63:D63"/>
    <mergeCell ref="B72:G72"/>
    <mergeCell ref="B73:G73"/>
    <mergeCell ref="B53:D53"/>
    <mergeCell ref="B54:D54"/>
    <mergeCell ref="B59:C59"/>
    <mergeCell ref="B57:G57"/>
    <mergeCell ref="B65:D65"/>
    <mergeCell ref="B66:D66"/>
    <mergeCell ref="B68:D68"/>
    <mergeCell ref="B70:D70"/>
    <mergeCell ref="B60:C60"/>
    <mergeCell ref="B37:D37"/>
    <mergeCell ref="B42:G42"/>
    <mergeCell ref="B39:F39"/>
    <mergeCell ref="B40:G40"/>
    <mergeCell ref="B56:G56"/>
    <mergeCell ref="B83:D83"/>
    <mergeCell ref="B79:D79"/>
    <mergeCell ref="B80:D80"/>
    <mergeCell ref="B81:D81"/>
    <mergeCell ref="B78:D78"/>
    <mergeCell ref="B89:D92"/>
    <mergeCell ref="B88:D88"/>
    <mergeCell ref="E89:E92"/>
    <mergeCell ref="F89:F92"/>
    <mergeCell ref="B84:D86"/>
    <mergeCell ref="E84:E86"/>
    <mergeCell ref="F84:F86"/>
  </mergeCells>
  <phoneticPr fontId="0" type="noConversion"/>
  <pageMargins left="0.75" right="0.75" top="1" bottom="1" header="0.5" footer="0.5"/>
  <pageSetup scale="75" orientation="portrait" r:id="rId1"/>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zoomScaleNormal="100" workbookViewId="0">
      <selection sqref="A1:C1"/>
    </sheetView>
  </sheetViews>
  <sheetFormatPr defaultColWidth="0" defaultRowHeight="12.5" zeroHeight="1"/>
  <cols>
    <col min="1" max="1" width="4.453125" style="4" customWidth="1"/>
    <col min="2" max="2" width="66.26953125" style="3" customWidth="1"/>
    <col min="3" max="3" width="12.7265625" style="3" customWidth="1"/>
    <col min="4" max="4" width="9.26953125" style="3" customWidth="1"/>
    <col min="5" max="16384" width="0" style="3" hidden="1"/>
  </cols>
  <sheetData>
    <row r="1" spans="1:3" ht="18">
      <c r="A1" s="358" t="s">
        <v>557</v>
      </c>
      <c r="B1" s="358"/>
      <c r="C1" s="358"/>
    </row>
    <row r="2" spans="1:3" ht="18">
      <c r="A2" s="206"/>
      <c r="B2" s="206"/>
      <c r="C2" s="206"/>
    </row>
    <row r="3" spans="1:3" ht="28.5" customHeight="1">
      <c r="A3" s="5" t="s">
        <v>558</v>
      </c>
      <c r="B3" s="352" t="s">
        <v>559</v>
      </c>
      <c r="C3" s="369"/>
    </row>
    <row r="4" spans="1:3" ht="13.5" customHeight="1">
      <c r="A4" s="5"/>
      <c r="B4" s="14"/>
      <c r="C4" s="62"/>
    </row>
    <row r="5" spans="1:3">
      <c r="A5" s="28"/>
      <c r="B5" s="15" t="s">
        <v>560</v>
      </c>
      <c r="C5" s="207"/>
    </row>
    <row r="6" spans="1:3">
      <c r="A6" s="28"/>
      <c r="B6" s="15" t="s">
        <v>561</v>
      </c>
      <c r="C6" s="207"/>
    </row>
    <row r="7" spans="1:3">
      <c r="A7" s="28"/>
      <c r="B7" s="15" t="s">
        <v>562</v>
      </c>
      <c r="C7" s="207"/>
    </row>
    <row r="8" spans="1:3">
      <c r="A8" s="28" t="s">
        <v>20</v>
      </c>
      <c r="B8" s="15" t="s">
        <v>563</v>
      </c>
      <c r="C8" s="207"/>
    </row>
    <row r="9" spans="1:3">
      <c r="A9" s="28"/>
      <c r="B9" s="15" t="s">
        <v>564</v>
      </c>
      <c r="C9" s="207"/>
    </row>
    <row r="10" spans="1:3">
      <c r="A10" s="28"/>
      <c r="B10" s="15" t="s">
        <v>565</v>
      </c>
      <c r="C10" s="207"/>
    </row>
    <row r="11" spans="1:3">
      <c r="A11" s="28"/>
      <c r="B11" s="15" t="s">
        <v>566</v>
      </c>
      <c r="C11" s="207"/>
    </row>
    <row r="12" spans="1:3">
      <c r="A12" s="28"/>
      <c r="B12" s="15" t="s">
        <v>567</v>
      </c>
      <c r="C12" s="207"/>
    </row>
    <row r="13" spans="1:3">
      <c r="A13" s="28"/>
      <c r="B13" s="15" t="s">
        <v>568</v>
      </c>
      <c r="C13" s="207"/>
    </row>
    <row r="14" spans="1:3">
      <c r="A14" s="28"/>
      <c r="B14" s="15" t="s">
        <v>569</v>
      </c>
      <c r="C14" s="207"/>
    </row>
    <row r="15" spans="1:3">
      <c r="A15" s="28" t="s">
        <v>20</v>
      </c>
      <c r="B15" s="15" t="s">
        <v>570</v>
      </c>
      <c r="C15" s="207"/>
    </row>
    <row r="16" spans="1:3">
      <c r="A16" s="28" t="s">
        <v>20</v>
      </c>
      <c r="B16" s="15" t="s">
        <v>571</v>
      </c>
      <c r="C16" s="207"/>
    </row>
    <row r="17" spans="1:3">
      <c r="A17" s="28"/>
      <c r="B17" s="15" t="s">
        <v>572</v>
      </c>
      <c r="C17" s="207"/>
    </row>
    <row r="18" spans="1:3">
      <c r="A18" s="28"/>
      <c r="B18" s="15" t="s">
        <v>573</v>
      </c>
      <c r="C18" s="207"/>
    </row>
    <row r="19" spans="1:3">
      <c r="A19" s="28" t="s">
        <v>20</v>
      </c>
      <c r="B19" s="15" t="s">
        <v>574</v>
      </c>
      <c r="C19" s="207"/>
    </row>
    <row r="20" spans="1:3">
      <c r="A20" s="28"/>
      <c r="B20" s="15" t="s">
        <v>575</v>
      </c>
      <c r="C20" s="207"/>
    </row>
    <row r="21" spans="1:3">
      <c r="A21" s="28"/>
      <c r="B21" s="15" t="s">
        <v>576</v>
      </c>
      <c r="C21" s="207"/>
    </row>
    <row r="22" spans="1:3">
      <c r="A22" s="28"/>
      <c r="B22" s="15" t="s">
        <v>577</v>
      </c>
      <c r="C22" s="207"/>
    </row>
    <row r="23" spans="1:3">
      <c r="B23" s="350"/>
      <c r="C23" s="350"/>
    </row>
    <row r="24" spans="1:3"/>
    <row r="25" spans="1:3" ht="13">
      <c r="A25" s="5" t="s">
        <v>578</v>
      </c>
      <c r="B25" s="6" t="s">
        <v>579</v>
      </c>
    </row>
    <row r="26" spans="1:3"/>
    <row r="27" spans="1:3" ht="24.75" customHeight="1">
      <c r="A27" s="175" t="s">
        <v>580</v>
      </c>
      <c r="B27" s="121" t="s">
        <v>581</v>
      </c>
      <c r="C27" s="121"/>
    </row>
    <row r="28" spans="1:3">
      <c r="A28" s="27" t="s">
        <v>20</v>
      </c>
      <c r="B28" s="15" t="s">
        <v>582</v>
      </c>
      <c r="C28" s="207"/>
    </row>
    <row r="29" spans="1:3">
      <c r="A29" s="27"/>
      <c r="B29" s="15" t="s">
        <v>583</v>
      </c>
      <c r="C29" s="207"/>
    </row>
    <row r="30" spans="1:3">
      <c r="A30" s="27" t="s">
        <v>20</v>
      </c>
      <c r="B30" s="15" t="s">
        <v>584</v>
      </c>
      <c r="C30" s="207"/>
    </row>
    <row r="31" spans="1:3">
      <c r="A31" s="27" t="s">
        <v>20</v>
      </c>
      <c r="B31" s="15" t="s">
        <v>585</v>
      </c>
      <c r="C31" s="207"/>
    </row>
    <row r="32" spans="1:3">
      <c r="A32" s="27" t="s">
        <v>20</v>
      </c>
      <c r="B32" s="15" t="s">
        <v>247</v>
      </c>
      <c r="C32" s="207"/>
    </row>
    <row r="33" spans="1:3">
      <c r="A33" s="27" t="s">
        <v>20</v>
      </c>
      <c r="B33" s="15" t="s">
        <v>586</v>
      </c>
      <c r="C33" s="207"/>
    </row>
    <row r="34" spans="1:3">
      <c r="A34" s="27" t="s">
        <v>20</v>
      </c>
      <c r="B34" s="15" t="s">
        <v>242</v>
      </c>
      <c r="C34" s="207"/>
    </row>
    <row r="35" spans="1:3">
      <c r="A35" s="27" t="s">
        <v>20</v>
      </c>
      <c r="B35" s="15" t="s">
        <v>587</v>
      </c>
      <c r="C35" s="207"/>
    </row>
    <row r="36" spans="1:3">
      <c r="A36" s="27" t="s">
        <v>20</v>
      </c>
      <c r="B36" s="15" t="s">
        <v>588</v>
      </c>
      <c r="C36" s="207"/>
    </row>
    <row r="37" spans="1:3">
      <c r="A37" s="27" t="s">
        <v>20</v>
      </c>
      <c r="B37" s="15" t="s">
        <v>589</v>
      </c>
      <c r="C37" s="207"/>
    </row>
    <row r="38" spans="1:3">
      <c r="A38" s="27" t="s">
        <v>20</v>
      </c>
      <c r="B38" s="15" t="s">
        <v>66</v>
      </c>
      <c r="C38" s="207"/>
    </row>
    <row r="39" spans="1:3">
      <c r="B39" s="497" t="s">
        <v>590</v>
      </c>
      <c r="C39" s="497"/>
    </row>
    <row r="40" spans="1:3"/>
    <row r="41" spans="1:3" ht="15.5">
      <c r="B41" s="208"/>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zoomScaleNormal="100" workbookViewId="0">
      <selection sqref="A1:F1"/>
    </sheetView>
  </sheetViews>
  <sheetFormatPr defaultColWidth="0" defaultRowHeight="12.5" zeroHeight="1"/>
  <cols>
    <col min="1" max="1" width="3.7265625" style="4" customWidth="1"/>
    <col min="2" max="2" width="27" style="3" customWidth="1"/>
    <col min="3" max="3" width="4.7265625" style="3" customWidth="1"/>
    <col min="4" max="4" width="10.7265625" style="3" customWidth="1"/>
    <col min="5" max="6" width="16.7265625" style="3" customWidth="1"/>
    <col min="7" max="7" width="9.26953125" style="3" customWidth="1"/>
    <col min="8" max="8" width="0.7265625" style="3" customWidth="1"/>
    <col min="9" max="16384" width="0" style="3" hidden="1"/>
  </cols>
  <sheetData>
    <row r="1" spans="1:6" ht="18">
      <c r="A1" s="358" t="s">
        <v>591</v>
      </c>
      <c r="B1" s="358"/>
      <c r="C1" s="358"/>
      <c r="D1" s="358"/>
      <c r="E1" s="353"/>
      <c r="F1" s="353"/>
    </row>
    <row r="2" spans="1:6" ht="8.25" customHeight="1"/>
    <row r="3" spans="1:6" ht="28.5" customHeight="1">
      <c r="A3" s="5" t="s">
        <v>592</v>
      </c>
      <c r="B3" s="501" t="s">
        <v>593</v>
      </c>
      <c r="C3" s="501"/>
      <c r="D3" s="501"/>
      <c r="E3" s="509"/>
      <c r="F3" s="509"/>
    </row>
    <row r="4" spans="1:6" ht="37.5" customHeight="1">
      <c r="A4" s="5"/>
      <c r="B4" s="508"/>
      <c r="C4" s="508"/>
      <c r="D4" s="508"/>
      <c r="E4" s="209" t="s">
        <v>594</v>
      </c>
      <c r="F4" s="210" t="s">
        <v>89</v>
      </c>
    </row>
    <row r="5" spans="1:6" ht="39.75" customHeight="1">
      <c r="A5" s="5"/>
      <c r="B5" s="436" t="s">
        <v>595</v>
      </c>
      <c r="C5" s="438"/>
      <c r="D5" s="438"/>
      <c r="E5" s="145">
        <v>0.75</v>
      </c>
      <c r="F5" s="211">
        <v>0.74</v>
      </c>
    </row>
    <row r="6" spans="1:6" ht="13">
      <c r="A6" s="5"/>
      <c r="B6" s="436" t="s">
        <v>596</v>
      </c>
      <c r="C6" s="438"/>
      <c r="D6" s="438"/>
      <c r="E6" s="212">
        <v>0</v>
      </c>
      <c r="F6" s="211">
        <v>0</v>
      </c>
    </row>
    <row r="7" spans="1:6" ht="13">
      <c r="A7" s="5"/>
      <c r="B7" s="436" t="s">
        <v>597</v>
      </c>
      <c r="C7" s="438"/>
      <c r="D7" s="438"/>
      <c r="E7" s="212">
        <v>0</v>
      </c>
      <c r="F7" s="211">
        <v>0</v>
      </c>
    </row>
    <row r="8" spans="1:6" ht="24.75" customHeight="1">
      <c r="A8" s="5"/>
      <c r="B8" s="436" t="s">
        <v>598</v>
      </c>
      <c r="C8" s="438"/>
      <c r="D8" s="438"/>
      <c r="E8" s="212">
        <v>0.65</v>
      </c>
      <c r="F8" s="211">
        <v>0.6</v>
      </c>
    </row>
    <row r="9" spans="1:6" ht="13">
      <c r="A9" s="5"/>
      <c r="B9" s="436" t="s">
        <v>599</v>
      </c>
      <c r="C9" s="438"/>
      <c r="D9" s="438"/>
      <c r="E9" s="212">
        <v>0.35</v>
      </c>
      <c r="F9" s="211">
        <v>0.4</v>
      </c>
    </row>
    <row r="10" spans="1:6" ht="13">
      <c r="A10" s="5"/>
      <c r="B10" s="436" t="s">
        <v>600</v>
      </c>
      <c r="C10" s="438"/>
      <c r="D10" s="438"/>
      <c r="E10" s="212">
        <v>0.15</v>
      </c>
      <c r="F10" s="211">
        <v>0.28999999999999998</v>
      </c>
    </row>
    <row r="11" spans="1:6" ht="13">
      <c r="A11" s="5"/>
      <c r="B11" s="436" t="s">
        <v>601</v>
      </c>
      <c r="C11" s="438"/>
      <c r="D11" s="438"/>
      <c r="E11" s="213">
        <v>20</v>
      </c>
      <c r="F11" s="213">
        <v>23</v>
      </c>
    </row>
    <row r="12" spans="1:6" ht="13">
      <c r="A12" s="5"/>
      <c r="B12" s="436" t="s">
        <v>602</v>
      </c>
      <c r="C12" s="438"/>
      <c r="D12" s="438"/>
      <c r="E12" s="213">
        <v>21</v>
      </c>
      <c r="F12" s="213">
        <v>26</v>
      </c>
    </row>
    <row r="13" spans="1:6" ht="9.75" customHeight="1"/>
    <row r="14" spans="1:6" ht="13">
      <c r="A14" s="5" t="s">
        <v>603</v>
      </c>
      <c r="B14" s="409" t="s">
        <v>604</v>
      </c>
      <c r="C14" s="354"/>
      <c r="D14" s="354"/>
      <c r="E14" s="449"/>
      <c r="F14" s="449"/>
    </row>
    <row r="15" spans="1:6" ht="13">
      <c r="A15" s="5"/>
      <c r="B15" s="175"/>
      <c r="C15" s="7"/>
      <c r="D15" s="7"/>
      <c r="E15" s="13"/>
      <c r="F15" s="13"/>
    </row>
    <row r="16" spans="1:6">
      <c r="A16" s="28" t="s">
        <v>20</v>
      </c>
      <c r="B16" s="127" t="s">
        <v>605</v>
      </c>
      <c r="C16" s="16"/>
      <c r="D16" s="7"/>
      <c r="E16" s="13"/>
      <c r="F16" s="13"/>
    </row>
    <row r="17" spans="1:4">
      <c r="A17" s="28" t="s">
        <v>20</v>
      </c>
      <c r="B17" s="9" t="s">
        <v>606</v>
      </c>
      <c r="C17" s="16"/>
    </row>
    <row r="18" spans="1:4">
      <c r="A18" s="28"/>
      <c r="B18" s="9" t="s">
        <v>607</v>
      </c>
      <c r="C18" s="16"/>
    </row>
    <row r="19" spans="1:4">
      <c r="A19" s="28" t="s">
        <v>20</v>
      </c>
      <c r="B19" s="9" t="s">
        <v>608</v>
      </c>
      <c r="C19" s="16"/>
    </row>
    <row r="20" spans="1:4">
      <c r="A20" s="28" t="s">
        <v>20</v>
      </c>
      <c r="B20" s="9" t="s">
        <v>609</v>
      </c>
      <c r="C20" s="16"/>
    </row>
    <row r="21" spans="1:4" ht="12.75" customHeight="1">
      <c r="A21" s="28" t="s">
        <v>20</v>
      </c>
      <c r="B21" s="505" t="s">
        <v>610</v>
      </c>
      <c r="C21" s="506"/>
      <c r="D21" s="506"/>
    </row>
    <row r="22" spans="1:4">
      <c r="A22" s="28" t="s">
        <v>20</v>
      </c>
      <c r="B22" s="9" t="s">
        <v>611</v>
      </c>
      <c r="C22" s="16"/>
    </row>
    <row r="23" spans="1:4">
      <c r="A23" s="28" t="s">
        <v>20</v>
      </c>
      <c r="B23" s="9" t="s">
        <v>612</v>
      </c>
      <c r="C23" s="16"/>
    </row>
    <row r="24" spans="1:4">
      <c r="A24" s="28"/>
      <c r="B24" s="9" t="s">
        <v>613</v>
      </c>
      <c r="C24" s="16"/>
    </row>
    <row r="25" spans="1:4">
      <c r="A25" s="28"/>
      <c r="B25" s="9" t="s">
        <v>614</v>
      </c>
      <c r="C25" s="16"/>
    </row>
    <row r="26" spans="1:4">
      <c r="A26" s="28" t="s">
        <v>20</v>
      </c>
      <c r="B26" s="9" t="s">
        <v>615</v>
      </c>
      <c r="C26" s="16"/>
    </row>
    <row r="27" spans="1:4">
      <c r="A27" s="28" t="s">
        <v>20</v>
      </c>
      <c r="B27" s="9" t="s">
        <v>616</v>
      </c>
      <c r="C27" s="16"/>
    </row>
    <row r="28" spans="1:4">
      <c r="A28" s="28"/>
      <c r="B28" s="9" t="s">
        <v>617</v>
      </c>
      <c r="C28" s="16"/>
    </row>
    <row r="29" spans="1:4">
      <c r="A29" s="28"/>
      <c r="B29" s="9" t="s">
        <v>618</v>
      </c>
      <c r="C29" s="16"/>
    </row>
    <row r="30" spans="1:4">
      <c r="A30" s="28" t="s">
        <v>20</v>
      </c>
      <c r="B30" s="9" t="s">
        <v>619</v>
      </c>
      <c r="C30" s="16"/>
    </row>
    <row r="31" spans="1:4">
      <c r="A31" s="28" t="s">
        <v>20</v>
      </c>
      <c r="B31" s="9" t="s">
        <v>620</v>
      </c>
      <c r="C31" s="16"/>
    </row>
    <row r="32" spans="1:4">
      <c r="A32" s="28"/>
      <c r="B32" s="9" t="s">
        <v>621</v>
      </c>
      <c r="C32" s="16"/>
    </row>
    <row r="33" spans="1:8">
      <c r="A33" s="28"/>
      <c r="B33" s="9" t="s">
        <v>622</v>
      </c>
      <c r="C33" s="16"/>
    </row>
    <row r="34" spans="1:8">
      <c r="A34" s="28" t="s">
        <v>20</v>
      </c>
      <c r="B34" s="9" t="s">
        <v>623</v>
      </c>
      <c r="C34" s="16"/>
    </row>
    <row r="35" spans="1:8">
      <c r="A35" s="28"/>
      <c r="B35" s="9" t="s">
        <v>624</v>
      </c>
      <c r="C35" s="16"/>
    </row>
    <row r="36" spans="1:8">
      <c r="A36" s="28" t="s">
        <v>20</v>
      </c>
      <c r="B36" s="9" t="s">
        <v>625</v>
      </c>
      <c r="C36" s="16"/>
    </row>
    <row r="37" spans="1:8" ht="12.75" customHeight="1"/>
    <row r="38" spans="1:8" ht="13">
      <c r="A38" s="5" t="s">
        <v>626</v>
      </c>
      <c r="B38" s="501" t="s">
        <v>627</v>
      </c>
      <c r="C38" s="426"/>
      <c r="D38" s="426"/>
      <c r="E38" s="502"/>
      <c r="F38" s="449"/>
    </row>
    <row r="39" spans="1:8" s="112" customFormat="1" ht="26">
      <c r="A39" s="5"/>
      <c r="B39" s="152"/>
      <c r="C39" s="500" t="s">
        <v>628</v>
      </c>
      <c r="D39" s="500"/>
      <c r="E39" s="214" t="s">
        <v>629</v>
      </c>
      <c r="F39" s="503" t="s">
        <v>630</v>
      </c>
      <c r="G39" s="504"/>
    </row>
    <row r="40" spans="1:8" ht="13">
      <c r="A40" s="5"/>
      <c r="B40" s="97" t="s">
        <v>631</v>
      </c>
      <c r="C40" s="498"/>
      <c r="D40" s="499"/>
      <c r="E40" s="200"/>
      <c r="F40" s="510"/>
      <c r="G40" s="511"/>
      <c r="H40" s="7"/>
    </row>
    <row r="41" spans="1:8" ht="13">
      <c r="A41" s="5"/>
      <c r="B41" s="97" t="s">
        <v>632</v>
      </c>
      <c r="C41" s="498"/>
      <c r="D41" s="499"/>
      <c r="E41" s="200"/>
      <c r="F41" s="510"/>
      <c r="G41" s="511"/>
      <c r="H41" s="7"/>
    </row>
    <row r="42" spans="1:8" ht="13">
      <c r="A42" s="5"/>
      <c r="B42" s="97" t="s">
        <v>633</v>
      </c>
      <c r="C42" s="498"/>
      <c r="D42" s="499"/>
      <c r="E42" s="200"/>
      <c r="F42" s="510"/>
      <c r="G42" s="511"/>
      <c r="H42" s="7"/>
    </row>
    <row r="43" spans="1:8" ht="9" customHeight="1"/>
    <row r="44" spans="1:8" ht="26.25" customHeight="1">
      <c r="A44" s="5" t="s">
        <v>634</v>
      </c>
      <c r="B44" s="409" t="s">
        <v>635</v>
      </c>
      <c r="C44" s="354"/>
      <c r="D44" s="354"/>
      <c r="E44" s="354"/>
      <c r="F44" s="354"/>
    </row>
    <row r="45" spans="1:8" ht="14.25" customHeight="1">
      <c r="A45" s="5"/>
      <c r="B45" s="175"/>
      <c r="C45" s="7"/>
      <c r="D45" s="7"/>
      <c r="E45" s="7"/>
      <c r="F45" s="7"/>
    </row>
    <row r="46" spans="1:8">
      <c r="A46" s="28"/>
      <c r="B46" s="9" t="s">
        <v>636</v>
      </c>
      <c r="C46" s="215"/>
      <c r="D46" s="15"/>
    </row>
    <row r="47" spans="1:8">
      <c r="A47" s="28" t="s">
        <v>20</v>
      </c>
      <c r="B47" s="9" t="s">
        <v>637</v>
      </c>
      <c r="C47" s="215"/>
      <c r="D47" s="15"/>
    </row>
    <row r="48" spans="1:8">
      <c r="A48" s="28" t="s">
        <v>20</v>
      </c>
      <c r="B48" s="9" t="s">
        <v>638</v>
      </c>
      <c r="C48" s="215"/>
      <c r="D48" s="15"/>
    </row>
    <row r="49" spans="1:4" ht="13.5" customHeight="1">
      <c r="A49" s="28" t="s">
        <v>20</v>
      </c>
      <c r="B49" s="507" t="s">
        <v>639</v>
      </c>
      <c r="C49" s="377"/>
      <c r="D49" s="15"/>
    </row>
    <row r="50" spans="1:4">
      <c r="A50" s="28" t="s">
        <v>20</v>
      </c>
      <c r="B50" s="507" t="s">
        <v>640</v>
      </c>
      <c r="C50" s="377"/>
      <c r="D50" s="15"/>
    </row>
    <row r="51" spans="1:4" ht="13.5" customHeight="1">
      <c r="A51" s="28" t="s">
        <v>20</v>
      </c>
      <c r="B51" s="507" t="s">
        <v>641</v>
      </c>
      <c r="C51" s="377"/>
      <c r="D51" s="15"/>
    </row>
    <row r="52" spans="1:4" ht="12.75" customHeight="1">
      <c r="A52" s="28"/>
      <c r="B52" s="507" t="s">
        <v>642</v>
      </c>
      <c r="C52" s="377"/>
      <c r="D52" s="377"/>
    </row>
    <row r="53" spans="1:4">
      <c r="A53" s="28"/>
      <c r="B53" s="9" t="s">
        <v>643</v>
      </c>
      <c r="C53" s="215"/>
      <c r="D53" s="15"/>
    </row>
    <row r="54" spans="1:4">
      <c r="A54" s="28"/>
      <c r="B54" s="9" t="s">
        <v>644</v>
      </c>
      <c r="C54" s="215"/>
      <c r="D54" s="15"/>
    </row>
    <row r="55" spans="1:4">
      <c r="A55" s="28"/>
      <c r="B55" s="9" t="s">
        <v>645</v>
      </c>
      <c r="C55" s="215"/>
      <c r="D55" s="15"/>
    </row>
    <row r="56" spans="1:4">
      <c r="A56" s="28"/>
      <c r="B56" s="9" t="s">
        <v>646</v>
      </c>
      <c r="C56" s="215"/>
      <c r="D56" s="15"/>
    </row>
    <row r="57" spans="1:4" ht="13.5" customHeight="1">
      <c r="A57" s="28"/>
      <c r="B57" s="9" t="s">
        <v>647</v>
      </c>
      <c r="C57" s="215"/>
      <c r="D57" s="15"/>
    </row>
    <row r="58" spans="1:4" ht="13.5" customHeight="1">
      <c r="A58" s="5"/>
      <c r="B58" s="7"/>
      <c r="C58" s="16"/>
      <c r="D58" s="10"/>
    </row>
    <row r="59" spans="1:4" ht="3.75" customHeight="1">
      <c r="A59" s="5"/>
      <c r="B59" s="448"/>
      <c r="C59" s="448"/>
    </row>
    <row r="60" spans="1:4" ht="4.5"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zoomScaleNormal="100" workbookViewId="0">
      <selection sqref="A1:E1"/>
    </sheetView>
  </sheetViews>
  <sheetFormatPr defaultColWidth="0" defaultRowHeight="12.5" zeroHeight="1"/>
  <cols>
    <col min="1" max="1" width="3.7265625" style="4" customWidth="1"/>
    <col min="2" max="2" width="31.7265625" style="3" customWidth="1"/>
    <col min="3" max="5" width="18.7265625" style="3" customWidth="1"/>
    <col min="6" max="6" width="0.7265625" style="3" customWidth="1"/>
    <col min="7" max="16384" width="0" style="3" hidden="1"/>
  </cols>
  <sheetData>
    <row r="1" spans="1:5" ht="18">
      <c r="A1" s="358" t="s">
        <v>648</v>
      </c>
      <c r="B1" s="358"/>
      <c r="C1" s="358"/>
      <c r="D1" s="358"/>
      <c r="E1" s="358"/>
    </row>
    <row r="2" spans="1:5" ht="6.75" customHeight="1">
      <c r="A2" s="206"/>
      <c r="B2" s="206"/>
      <c r="C2" s="206"/>
      <c r="D2" s="206"/>
      <c r="E2" s="206"/>
    </row>
    <row r="3" spans="1:5" ht="13">
      <c r="A3" s="5" t="s">
        <v>649</v>
      </c>
      <c r="B3" s="216" t="s">
        <v>650</v>
      </c>
      <c r="C3" s="216"/>
      <c r="D3" s="216"/>
      <c r="E3" s="216"/>
    </row>
    <row r="4" spans="1:5">
      <c r="B4" s="492"/>
      <c r="C4" s="492"/>
      <c r="D4" s="492"/>
      <c r="E4" s="492"/>
    </row>
    <row r="5" spans="1:5">
      <c r="B5" s="10"/>
      <c r="C5" s="10"/>
      <c r="D5" s="10"/>
      <c r="E5" s="10"/>
    </row>
    <row r="6" spans="1:5" s="409" customFormat="1" ht="27.75" customHeight="1">
      <c r="A6" s="4"/>
      <c r="B6" s="409" t="s">
        <v>651</v>
      </c>
    </row>
    <row r="7" spans="1:5" ht="14.25" customHeight="1">
      <c r="B7" s="175"/>
      <c r="C7" s="175"/>
      <c r="D7" s="175"/>
      <c r="E7" s="175"/>
    </row>
    <row r="8" spans="1:5" s="514" customFormat="1" ht="12" customHeight="1">
      <c r="A8" s="28"/>
      <c r="B8" s="377" t="s">
        <v>652</v>
      </c>
    </row>
    <row r="9" spans="1:5" s="514" customFormat="1" ht="13.5" customHeight="1">
      <c r="A9" s="4"/>
    </row>
    <row r="10" spans="1:5" s="514" customFormat="1">
      <c r="A10" s="4"/>
    </row>
    <row r="11" spans="1:5">
      <c r="B11" s="355"/>
      <c r="C11" s="355"/>
      <c r="D11" s="355"/>
      <c r="E11" s="355"/>
    </row>
    <row r="12" spans="1:5" ht="13">
      <c r="A12" s="5"/>
      <c r="B12" s="5"/>
      <c r="C12" s="5"/>
      <c r="D12" s="5"/>
      <c r="E12" s="5"/>
    </row>
    <row r="13" spans="1:5" ht="14.25" customHeight="1">
      <c r="A13" s="5" t="s">
        <v>653</v>
      </c>
      <c r="B13" s="402" t="s">
        <v>654</v>
      </c>
      <c r="C13" s="354"/>
      <c r="D13" s="354"/>
      <c r="E13" s="354"/>
    </row>
    <row r="14" spans="1:5" ht="39" customHeight="1">
      <c r="A14" s="5"/>
      <c r="B14" s="408" t="s">
        <v>655</v>
      </c>
      <c r="C14" s="408"/>
      <c r="D14" s="408"/>
      <c r="E14" s="408"/>
    </row>
    <row r="15" spans="1:5" s="402" customFormat="1" ht="28.5" customHeight="1">
      <c r="A15" s="5"/>
      <c r="B15" s="402" t="s">
        <v>1178</v>
      </c>
    </row>
    <row r="16" spans="1:5" s="402" customFormat="1" ht="15" customHeight="1">
      <c r="A16" s="5"/>
      <c r="B16" s="408" t="s">
        <v>656</v>
      </c>
    </row>
    <row r="17" spans="1:5" s="402" customFormat="1" ht="28.5" customHeight="1">
      <c r="A17" s="5"/>
      <c r="B17" s="402" t="s">
        <v>1179</v>
      </c>
    </row>
    <row r="18" spans="1:5" s="402" customFormat="1" ht="14.25" customHeight="1">
      <c r="A18" s="5"/>
      <c r="B18" s="408" t="s">
        <v>657</v>
      </c>
    </row>
    <row r="19" spans="1:5" ht="9.75" customHeight="1">
      <c r="A19" s="5"/>
      <c r="C19" s="88"/>
      <c r="D19" s="5"/>
      <c r="E19" s="5"/>
    </row>
    <row r="20" spans="1:5" ht="13">
      <c r="A20" s="5" t="s">
        <v>653</v>
      </c>
      <c r="B20" s="147"/>
      <c r="C20" s="217" t="s">
        <v>658</v>
      </c>
      <c r="D20" s="217" t="s">
        <v>89</v>
      </c>
    </row>
    <row r="21" spans="1:5" ht="13">
      <c r="A21" s="5"/>
      <c r="B21" s="196" t="s">
        <v>659</v>
      </c>
      <c r="C21" s="218"/>
      <c r="D21" s="218"/>
    </row>
    <row r="22" spans="1:5" ht="13">
      <c r="A22" s="5"/>
      <c r="B22" s="219" t="s">
        <v>660</v>
      </c>
      <c r="C22" s="220">
        <f>370*30</f>
        <v>11100</v>
      </c>
      <c r="D22" s="220">
        <f>370*30</f>
        <v>11100</v>
      </c>
    </row>
    <row r="23" spans="1:5" ht="13">
      <c r="A23" s="5"/>
      <c r="B23" s="221" t="s">
        <v>661</v>
      </c>
      <c r="C23" s="222"/>
      <c r="D23" s="222"/>
    </row>
    <row r="24" spans="1:5" ht="13">
      <c r="A24" s="5"/>
      <c r="B24" s="219" t="s">
        <v>662</v>
      </c>
      <c r="C24" s="220"/>
      <c r="D24" s="220"/>
    </row>
    <row r="25" spans="1:5" ht="13">
      <c r="A25" s="5"/>
      <c r="B25" s="219" t="s">
        <v>663</v>
      </c>
      <c r="C25" s="220"/>
      <c r="D25" s="220"/>
    </row>
    <row r="26" spans="1:5" ht="13">
      <c r="A26" s="5"/>
      <c r="B26" s="219" t="s">
        <v>664</v>
      </c>
      <c r="C26" s="220"/>
      <c r="D26" s="220"/>
    </row>
    <row r="27" spans="1:5" ht="13">
      <c r="A27" s="5"/>
      <c r="B27" s="223" t="s">
        <v>665</v>
      </c>
      <c r="C27" s="220"/>
      <c r="D27" s="220"/>
    </row>
    <row r="28" spans="1:5" ht="13">
      <c r="A28" s="5"/>
      <c r="B28" s="224" t="s">
        <v>666</v>
      </c>
      <c r="C28" s="225"/>
      <c r="D28" s="226"/>
    </row>
    <row r="29" spans="1:5" ht="13">
      <c r="A29" s="5"/>
      <c r="B29" s="223" t="s">
        <v>667</v>
      </c>
      <c r="C29" s="220">
        <f>(310+280+20+477.55+160)*2</f>
        <v>2495.1</v>
      </c>
      <c r="D29" s="220">
        <f>(310+280+20+477.55+160)*2</f>
        <v>2495.1</v>
      </c>
    </row>
    <row r="30" spans="1:5" ht="13">
      <c r="A30" s="5"/>
      <c r="B30" s="223" t="s">
        <v>668</v>
      </c>
      <c r="C30" s="220">
        <f>C31+C32</f>
        <v>11590</v>
      </c>
      <c r="D30" s="220">
        <f>D31+D32</f>
        <v>11590</v>
      </c>
    </row>
    <row r="31" spans="1:5" ht="13">
      <c r="A31" s="5"/>
      <c r="B31" s="223" t="s">
        <v>669</v>
      </c>
      <c r="C31" s="220">
        <f>3485*2</f>
        <v>6970</v>
      </c>
      <c r="D31" s="220">
        <f>3485*2</f>
        <v>6970</v>
      </c>
    </row>
    <row r="32" spans="1:5" ht="15" customHeight="1">
      <c r="A32" s="5"/>
      <c r="B32" s="223" t="s">
        <v>670</v>
      </c>
      <c r="C32" s="220">
        <f>2310*2</f>
        <v>4620</v>
      </c>
      <c r="D32" s="220">
        <f>2310*2</f>
        <v>4620</v>
      </c>
    </row>
    <row r="33" spans="1:5" ht="9" customHeight="1"/>
    <row r="34" spans="1:5" ht="26.25" customHeight="1">
      <c r="A34" s="5"/>
      <c r="B34" s="428" t="s">
        <v>671</v>
      </c>
      <c r="C34" s="428"/>
      <c r="D34" s="428"/>
      <c r="E34" s="131"/>
    </row>
    <row r="35" spans="1:5" ht="13">
      <c r="A35" s="5"/>
      <c r="B35" s="7"/>
      <c r="C35" s="7"/>
      <c r="D35" s="227"/>
    </row>
    <row r="36" spans="1:5" ht="13">
      <c r="A36" s="5"/>
      <c r="B36" s="228" t="s">
        <v>443</v>
      </c>
      <c r="C36" s="355"/>
      <c r="D36" s="355"/>
      <c r="E36" s="355"/>
    </row>
    <row r="37" spans="1:5" s="354" customFormat="1" ht="13">
      <c r="A37" s="5"/>
    </row>
    <row r="38" spans="1:5" ht="13">
      <c r="B38" s="434"/>
      <c r="C38" s="353"/>
      <c r="D38" s="82" t="s">
        <v>672</v>
      </c>
      <c r="E38" s="82" t="s">
        <v>673</v>
      </c>
    </row>
    <row r="39" spans="1:5" ht="25.5" customHeight="1">
      <c r="A39" s="5" t="s">
        <v>674</v>
      </c>
      <c r="B39" s="512" t="s">
        <v>675</v>
      </c>
      <c r="C39" s="513"/>
      <c r="D39" s="213">
        <v>12</v>
      </c>
      <c r="E39" s="213"/>
    </row>
    <row r="40" spans="1:5"/>
    <row r="41" spans="1:5" ht="13">
      <c r="B41" s="434"/>
      <c r="C41" s="353"/>
      <c r="D41" s="82" t="s">
        <v>19</v>
      </c>
      <c r="E41" s="82" t="s">
        <v>21</v>
      </c>
    </row>
    <row r="42" spans="1:5" ht="27.75" customHeight="1">
      <c r="A42" s="5" t="s">
        <v>676</v>
      </c>
      <c r="B42" s="512" t="s">
        <v>677</v>
      </c>
      <c r="C42" s="513"/>
      <c r="D42" s="200"/>
      <c r="E42" s="200" t="s">
        <v>20</v>
      </c>
    </row>
    <row r="43" spans="1:5" ht="28.5" customHeight="1">
      <c r="A43" s="5" t="s">
        <v>678</v>
      </c>
      <c r="B43" s="354" t="s">
        <v>679</v>
      </c>
      <c r="C43" s="354"/>
      <c r="D43" s="237" t="s">
        <v>680</v>
      </c>
      <c r="E43" s="229"/>
    </row>
    <row r="44" spans="1:5" ht="28.5" customHeight="1">
      <c r="A44" s="5"/>
      <c r="B44" s="411" t="s">
        <v>681</v>
      </c>
      <c r="C44" s="411"/>
      <c r="D44" s="230">
        <f>110/2162</f>
        <v>5.0878815911193337E-2</v>
      </c>
      <c r="E44" s="16"/>
    </row>
    <row r="45" spans="1:5">
      <c r="B45" s="353"/>
      <c r="C45" s="353"/>
      <c r="D45" s="353"/>
      <c r="E45" s="353"/>
    </row>
    <row r="46" spans="1:5" ht="19.5" customHeight="1">
      <c r="A46" s="5" t="s">
        <v>682</v>
      </c>
      <c r="B46" s="426" t="s">
        <v>683</v>
      </c>
      <c r="C46" s="426"/>
      <c r="D46" s="426"/>
      <c r="E46" s="426"/>
    </row>
    <row r="47" spans="1:5" ht="26">
      <c r="A47" s="5"/>
      <c r="B47" s="199"/>
      <c r="C47" s="152" t="s">
        <v>684</v>
      </c>
      <c r="D47" s="152" t="s">
        <v>685</v>
      </c>
      <c r="E47" s="152" t="s">
        <v>686</v>
      </c>
    </row>
    <row r="48" spans="1:5" ht="13">
      <c r="A48" s="5"/>
      <c r="B48" s="147" t="s">
        <v>687</v>
      </c>
      <c r="C48" s="231">
        <v>932</v>
      </c>
      <c r="D48" s="231">
        <v>932</v>
      </c>
      <c r="E48" s="231">
        <v>932</v>
      </c>
    </row>
    <row r="49" spans="1:5" ht="13">
      <c r="A49" s="5"/>
      <c r="B49" s="147" t="s">
        <v>688</v>
      </c>
      <c r="C49" s="232"/>
      <c r="D49" s="232"/>
      <c r="E49" s="231"/>
    </row>
    <row r="50" spans="1:5" ht="13">
      <c r="A50" s="5"/>
      <c r="B50" s="147" t="s">
        <v>689</v>
      </c>
      <c r="C50" s="232"/>
      <c r="D50" s="231"/>
      <c r="E50" s="231"/>
    </row>
    <row r="51" spans="1:5" ht="13">
      <c r="A51" s="5"/>
      <c r="B51" s="149" t="s">
        <v>690</v>
      </c>
      <c r="C51" s="232"/>
      <c r="D51" s="232"/>
      <c r="E51" s="231">
        <f>C30</f>
        <v>11590</v>
      </c>
    </row>
    <row r="52" spans="1:5" ht="13">
      <c r="A52" s="5"/>
      <c r="B52" s="147" t="s">
        <v>691</v>
      </c>
      <c r="C52" s="231"/>
      <c r="D52" s="231"/>
      <c r="E52" s="231"/>
    </row>
    <row r="53" spans="1:5" ht="13">
      <c r="A53" s="5"/>
      <c r="B53" s="147" t="s">
        <v>692</v>
      </c>
      <c r="C53" s="231">
        <v>4502</v>
      </c>
      <c r="D53" s="231">
        <v>2732</v>
      </c>
      <c r="E53" s="231">
        <v>4333</v>
      </c>
    </row>
    <row r="54" spans="1:5">
      <c r="B54" s="445" t="s">
        <v>693</v>
      </c>
      <c r="C54" s="445"/>
      <c r="D54" s="445"/>
      <c r="E54" s="445"/>
    </row>
    <row r="55" spans="1:5"/>
    <row r="56" spans="1:5" ht="13">
      <c r="A56" s="5" t="s">
        <v>694</v>
      </c>
      <c r="B56" s="426" t="s">
        <v>695</v>
      </c>
      <c r="C56" s="426"/>
    </row>
    <row r="57" spans="1:5" ht="13">
      <c r="A57" s="5"/>
      <c r="B57" s="30" t="s">
        <v>696</v>
      </c>
      <c r="C57" s="233">
        <v>370</v>
      </c>
    </row>
    <row r="58" spans="1:5" ht="13">
      <c r="A58" s="5"/>
      <c r="B58" s="30" t="s">
        <v>697</v>
      </c>
      <c r="C58" s="233"/>
    </row>
    <row r="59" spans="1:5" ht="13">
      <c r="A59" s="5"/>
      <c r="B59" s="234" t="s">
        <v>698</v>
      </c>
      <c r="C59" s="233"/>
    </row>
    <row r="60" spans="1:5" ht="13">
      <c r="A60" s="5"/>
      <c r="B60" s="234" t="s">
        <v>699</v>
      </c>
      <c r="C60" s="233"/>
    </row>
    <row r="61" spans="1:5" ht="13">
      <c r="A61" s="5"/>
      <c r="B61" s="234" t="s">
        <v>700</v>
      </c>
      <c r="C61" s="233"/>
    </row>
    <row r="62" spans="1:5" ht="13">
      <c r="A62" s="5"/>
      <c r="B62" s="30" t="s">
        <v>701</v>
      </c>
      <c r="C62" s="233"/>
    </row>
    <row r="63" spans="1:5"/>
    <row r="64" spans="1:5"/>
    <row r="65"/>
    <row r="66"/>
    <row r="67"/>
    <row r="68"/>
    <row r="69"/>
    <row r="70"/>
    <row r="71"/>
    <row r="72"/>
    <row r="73"/>
    <row r="74"/>
    <row r="75"/>
    <row r="76"/>
    <row r="77"/>
  </sheetData>
  <mergeCells count="24">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pageMargins left="0.75" right="0.75" top="1" bottom="1" header="0.5" footer="0.5"/>
  <pageSetup scale="75" orientation="portrait" r:id="rId1"/>
  <headerFooter alignWithMargins="0">
    <oddHeader xml:space="preserve">&amp;LCommon Data Set 2020-2021
</oddHeader>
    <oddFooter>&amp;LCDS-G&amp;RPage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42"/>
  <sheetViews>
    <sheetView showGridLines="0" showRowColHeaders="0" showRuler="0" showWhiteSpace="0" zoomScaleNormal="100" zoomScalePageLayoutView="90" workbookViewId="0">
      <selection sqref="A1:F1"/>
    </sheetView>
  </sheetViews>
  <sheetFormatPr defaultColWidth="0" defaultRowHeight="12.5" zeroHeight="1"/>
  <cols>
    <col min="1" max="1" width="4.7265625" style="4" customWidth="1"/>
    <col min="2" max="2" width="2.54296875" style="3" customWidth="1"/>
    <col min="3" max="3" width="41" style="3" customWidth="1"/>
    <col min="4" max="6" width="14.26953125" style="3" customWidth="1"/>
    <col min="7" max="7" width="9.26953125" style="3" customWidth="1"/>
    <col min="8" max="16384" width="0" style="3" hidden="1"/>
  </cols>
  <sheetData>
    <row r="1" spans="1:6" ht="18">
      <c r="A1" s="358" t="s">
        <v>702</v>
      </c>
      <c r="B1" s="358"/>
      <c r="C1" s="358"/>
      <c r="D1" s="358"/>
      <c r="E1" s="358"/>
      <c r="F1" s="358"/>
    </row>
    <row r="2" spans="1:6"/>
    <row r="3" spans="1:6" ht="14">
      <c r="B3" s="537" t="s">
        <v>703</v>
      </c>
      <c r="C3" s="537"/>
      <c r="D3" s="537"/>
      <c r="E3" s="537"/>
      <c r="F3" s="537"/>
    </row>
    <row r="4" spans="1:6" ht="8.25" customHeight="1">
      <c r="A4" s="5"/>
      <c r="B4" s="408"/>
      <c r="C4" s="354"/>
      <c r="D4" s="354"/>
      <c r="E4" s="354"/>
      <c r="F4" s="354"/>
    </row>
    <row r="5" spans="1:6" ht="20.25" customHeight="1">
      <c r="A5" s="5"/>
      <c r="B5" s="408" t="s">
        <v>704</v>
      </c>
      <c r="C5" s="408"/>
      <c r="D5" s="408"/>
      <c r="E5" s="408"/>
      <c r="F5" s="408"/>
    </row>
    <row r="6" spans="1:6" ht="32.25" customHeight="1">
      <c r="A6" s="5"/>
      <c r="B6" s="408" t="s">
        <v>705</v>
      </c>
      <c r="C6" s="408"/>
      <c r="D6" s="408"/>
      <c r="E6" s="408"/>
      <c r="F6" s="408"/>
    </row>
    <row r="7" spans="1:6" ht="44.25" customHeight="1">
      <c r="A7" s="5"/>
      <c r="B7" s="408" t="s">
        <v>706</v>
      </c>
      <c r="C7" s="408"/>
      <c r="D7" s="408"/>
      <c r="E7" s="408"/>
      <c r="F7" s="408"/>
    </row>
    <row r="8" spans="1:6" ht="30.75" customHeight="1">
      <c r="A8" s="5"/>
      <c r="B8" s="408" t="s">
        <v>707</v>
      </c>
      <c r="C8" s="408"/>
      <c r="D8" s="408"/>
      <c r="E8" s="408"/>
      <c r="F8" s="408"/>
    </row>
    <row r="9" spans="1:6" ht="28.5" customHeight="1">
      <c r="A9" s="5"/>
      <c r="B9" s="408" t="s">
        <v>708</v>
      </c>
      <c r="C9" s="408"/>
      <c r="D9" s="408"/>
      <c r="E9" s="408"/>
      <c r="F9" s="408"/>
    </row>
    <row r="10" spans="1:6" ht="44.25" customHeight="1">
      <c r="A10" s="5"/>
      <c r="B10" s="408" t="s">
        <v>709</v>
      </c>
      <c r="C10" s="408"/>
      <c r="D10" s="408"/>
      <c r="E10" s="408"/>
      <c r="F10" s="408"/>
    </row>
    <row r="11" spans="1:6" ht="31.5" customHeight="1">
      <c r="A11" s="5"/>
      <c r="B11" s="408" t="s">
        <v>710</v>
      </c>
      <c r="C11" s="408"/>
      <c r="D11" s="408"/>
      <c r="E11" s="408"/>
      <c r="F11" s="408"/>
    </row>
    <row r="12" spans="1:6" ht="31.5" customHeight="1">
      <c r="A12" s="5"/>
      <c r="B12" s="408" t="s">
        <v>711</v>
      </c>
      <c r="C12" s="408"/>
      <c r="D12" s="408"/>
      <c r="E12" s="408"/>
      <c r="F12" s="408"/>
    </row>
    <row r="13" spans="1:6" ht="65.25" customHeight="1">
      <c r="A13" s="5"/>
      <c r="B13" s="408" t="s">
        <v>712</v>
      </c>
      <c r="C13" s="408"/>
      <c r="D13" s="408"/>
      <c r="E13" s="408"/>
      <c r="F13" s="408"/>
    </row>
    <row r="14" spans="1:6" ht="13.5" customHeight="1">
      <c r="A14" s="5"/>
      <c r="B14" s="523" t="s">
        <v>713</v>
      </c>
      <c r="C14" s="523"/>
      <c r="D14" s="523"/>
      <c r="E14" s="523"/>
      <c r="F14" s="523"/>
    </row>
    <row r="15" spans="1:6" ht="13.5" customHeight="1">
      <c r="A15" s="5"/>
      <c r="B15" s="111"/>
      <c r="C15" s="101" t="s">
        <v>714</v>
      </c>
      <c r="D15" s="408" t="s">
        <v>715</v>
      </c>
      <c r="E15" s="408"/>
      <c r="F15" s="111"/>
    </row>
    <row r="16" spans="1:6" ht="13.5" customHeight="1">
      <c r="A16" s="5"/>
      <c r="B16" s="111"/>
      <c r="C16" s="101" t="s">
        <v>716</v>
      </c>
      <c r="D16" s="408" t="s">
        <v>717</v>
      </c>
      <c r="E16" s="408"/>
      <c r="F16" s="111"/>
    </row>
    <row r="17" spans="1:6" ht="13.5" customHeight="1">
      <c r="A17" s="5"/>
      <c r="B17" s="111"/>
      <c r="C17" s="101" t="s">
        <v>718</v>
      </c>
      <c r="D17" s="408" t="s">
        <v>719</v>
      </c>
      <c r="E17" s="408"/>
      <c r="F17" s="111"/>
    </row>
    <row r="18" spans="1:6" ht="12.75" customHeight="1">
      <c r="A18" s="5"/>
      <c r="B18" s="111"/>
      <c r="C18" s="101" t="s">
        <v>720</v>
      </c>
      <c r="D18" s="408" t="s">
        <v>721</v>
      </c>
      <c r="E18" s="408"/>
      <c r="F18" s="111"/>
    </row>
    <row r="19" spans="1:6" ht="18.75" customHeight="1">
      <c r="A19" s="5"/>
      <c r="B19" s="111"/>
      <c r="C19" s="101" t="s">
        <v>722</v>
      </c>
      <c r="D19" s="111"/>
      <c r="E19" s="111"/>
      <c r="F19" s="111"/>
    </row>
    <row r="20" spans="1:6" ht="31.5" customHeight="1">
      <c r="A20" s="5"/>
      <c r="B20" s="408" t="s">
        <v>723</v>
      </c>
      <c r="C20" s="408"/>
      <c r="D20" s="408"/>
      <c r="E20" s="408"/>
      <c r="F20" s="408"/>
    </row>
    <row r="21" spans="1:6" ht="32.25" customHeight="1">
      <c r="A21" s="5"/>
      <c r="B21" s="408" t="s">
        <v>724</v>
      </c>
      <c r="C21" s="408"/>
      <c r="D21" s="408"/>
      <c r="E21" s="408"/>
      <c r="F21" s="408"/>
    </row>
    <row r="22" spans="1:6" ht="39.75" customHeight="1">
      <c r="A22" s="5"/>
      <c r="B22" s="408" t="s">
        <v>725</v>
      </c>
      <c r="C22" s="408"/>
      <c r="D22" s="408"/>
      <c r="E22" s="408"/>
      <c r="F22" s="408"/>
    </row>
    <row r="23" spans="1:6" ht="25.5" customHeight="1">
      <c r="A23" s="5"/>
      <c r="B23" s="408" t="s">
        <v>726</v>
      </c>
      <c r="C23" s="408"/>
      <c r="D23" s="408"/>
      <c r="E23" s="408"/>
      <c r="F23" s="408"/>
    </row>
    <row r="24" spans="1:6" ht="12.75" customHeight="1">
      <c r="A24" s="5"/>
      <c r="B24" s="111"/>
      <c r="C24" s="111"/>
      <c r="D24" s="111"/>
      <c r="E24" s="111"/>
      <c r="F24" s="111"/>
    </row>
    <row r="25" spans="1:6" ht="13.5" customHeight="1">
      <c r="A25" s="5"/>
      <c r="B25" s="357" t="s">
        <v>727</v>
      </c>
      <c r="C25" s="357"/>
      <c r="D25" s="357"/>
      <c r="E25" s="357"/>
      <c r="F25" s="357"/>
    </row>
    <row r="26" spans="1:6" ht="13.5" customHeight="1">
      <c r="A26" s="5"/>
      <c r="B26" s="19"/>
      <c r="C26" s="19"/>
      <c r="D26" s="19"/>
      <c r="E26" s="19"/>
      <c r="F26" s="19"/>
    </row>
    <row r="27" spans="1:6" ht="15.5">
      <c r="A27" s="5"/>
      <c r="B27" s="516" t="s">
        <v>728</v>
      </c>
      <c r="C27" s="517"/>
      <c r="D27" s="517"/>
      <c r="E27" s="517"/>
      <c r="F27" s="517"/>
    </row>
    <row r="28" spans="1:6" ht="13">
      <c r="A28" s="5"/>
      <c r="B28" s="518"/>
      <c r="C28" s="518"/>
      <c r="D28" s="518"/>
      <c r="E28" s="518"/>
      <c r="F28" s="518"/>
    </row>
    <row r="29" spans="1:6" ht="43.5" customHeight="1">
      <c r="A29" s="5" t="s">
        <v>729</v>
      </c>
      <c r="B29" s="408" t="s">
        <v>730</v>
      </c>
      <c r="C29" s="408"/>
      <c r="D29" s="408"/>
      <c r="E29" s="408"/>
      <c r="F29" s="408"/>
    </row>
    <row r="30" spans="1:6" ht="27" customHeight="1">
      <c r="A30" s="5"/>
      <c r="B30" s="408" t="s">
        <v>1182</v>
      </c>
      <c r="C30" s="408"/>
      <c r="D30" s="408"/>
      <c r="E30" s="408"/>
      <c r="F30" s="408"/>
    </row>
    <row r="31" spans="1:6" ht="13">
      <c r="A31" s="5"/>
      <c r="B31" s="408" t="s">
        <v>731</v>
      </c>
      <c r="C31" s="408"/>
      <c r="D31" s="408"/>
      <c r="E31" s="408"/>
      <c r="F31" s="408"/>
    </row>
    <row r="32" spans="1:6" ht="27" customHeight="1">
      <c r="A32" s="5"/>
      <c r="B32" s="408" t="s">
        <v>1181</v>
      </c>
      <c r="C32" s="408"/>
      <c r="D32" s="408"/>
      <c r="E32" s="408"/>
      <c r="F32" s="408"/>
    </row>
    <row r="33" spans="1:6" ht="27" customHeight="1">
      <c r="A33" s="5"/>
      <c r="B33" s="408" t="s">
        <v>1180</v>
      </c>
      <c r="C33" s="408"/>
      <c r="D33" s="408"/>
      <c r="E33" s="408"/>
      <c r="F33" s="408"/>
    </row>
    <row r="34" spans="1:6" ht="13.5" customHeight="1">
      <c r="A34" s="5"/>
      <c r="B34" s="357" t="s">
        <v>732</v>
      </c>
      <c r="C34" s="357"/>
      <c r="D34" s="357"/>
      <c r="E34" s="357"/>
      <c r="F34" s="357"/>
    </row>
    <row r="35" spans="1:6" ht="13.5" customHeight="1">
      <c r="A35" s="5"/>
      <c r="B35" s="19"/>
      <c r="C35" s="19"/>
      <c r="D35" s="19"/>
      <c r="E35" s="19"/>
      <c r="F35" s="19"/>
    </row>
    <row r="36" spans="1:6" ht="13.5" customHeight="1">
      <c r="A36" s="5"/>
      <c r="B36" s="19"/>
      <c r="C36" s="19"/>
      <c r="D36" s="19"/>
      <c r="E36" s="19"/>
      <c r="F36" s="19"/>
    </row>
    <row r="37" spans="1:6" ht="13">
      <c r="A37" s="5"/>
      <c r="B37" s="111"/>
      <c r="C37" s="7"/>
      <c r="D37" s="7"/>
      <c r="E37" s="7"/>
      <c r="F37" s="7"/>
    </row>
    <row r="38" spans="1:6" ht="26">
      <c r="A38" s="5"/>
      <c r="B38" s="408"/>
      <c r="C38" s="354"/>
      <c r="D38" s="354"/>
      <c r="E38" s="235" t="s">
        <v>733</v>
      </c>
      <c r="F38" s="236" t="s">
        <v>734</v>
      </c>
    </row>
    <row r="39" spans="1:6" ht="27" customHeight="1">
      <c r="A39" s="5"/>
      <c r="B39" s="471" t="s">
        <v>735</v>
      </c>
      <c r="C39" s="470"/>
      <c r="D39" s="470"/>
      <c r="E39" s="237"/>
      <c r="F39" s="237" t="s">
        <v>20</v>
      </c>
    </row>
    <row r="40" spans="1:6" ht="13">
      <c r="A40" s="5"/>
      <c r="B40" s="354" t="s">
        <v>736</v>
      </c>
      <c r="C40" s="354"/>
      <c r="D40" s="354"/>
      <c r="E40" s="354"/>
      <c r="F40" s="354"/>
    </row>
    <row r="41" spans="1:6" ht="13">
      <c r="A41" s="5"/>
      <c r="B41" s="7"/>
      <c r="C41" s="7"/>
      <c r="D41" s="7"/>
      <c r="E41" s="7"/>
      <c r="F41" s="7"/>
    </row>
    <row r="42" spans="1:6">
      <c r="A42" s="28" t="s">
        <v>20</v>
      </c>
      <c r="B42" s="536" t="s">
        <v>737</v>
      </c>
      <c r="C42" s="536"/>
      <c r="D42" s="16"/>
    </row>
    <row r="43" spans="1:6">
      <c r="A43" s="28"/>
      <c r="B43" s="515" t="s">
        <v>738</v>
      </c>
      <c r="C43" s="515"/>
      <c r="D43" s="16"/>
    </row>
    <row r="44" spans="1:6">
      <c r="A44" s="28"/>
      <c r="B44" s="515" t="s">
        <v>739</v>
      </c>
      <c r="C44" s="515"/>
      <c r="D44" s="16"/>
    </row>
    <row r="45" spans="1:6"/>
    <row r="46" spans="1:6" ht="76">
      <c r="A46" s="5"/>
      <c r="B46" s="530"/>
      <c r="C46" s="531"/>
      <c r="D46" s="532"/>
      <c r="E46" s="152" t="s">
        <v>740</v>
      </c>
      <c r="F46" s="238" t="s">
        <v>741</v>
      </c>
    </row>
    <row r="47" spans="1:6" ht="13">
      <c r="A47" s="5"/>
      <c r="B47" s="239" t="s">
        <v>742</v>
      </c>
      <c r="C47" s="240"/>
      <c r="D47" s="240"/>
      <c r="E47" s="196"/>
      <c r="F47" s="241"/>
    </row>
    <row r="48" spans="1:6" ht="13">
      <c r="A48" s="5"/>
      <c r="B48" s="533" t="s">
        <v>743</v>
      </c>
      <c r="C48" s="534"/>
      <c r="D48" s="535"/>
      <c r="E48" s="242">
        <v>3553274.81</v>
      </c>
      <c r="F48" s="241"/>
    </row>
    <row r="49" spans="1:6" ht="26.25" customHeight="1">
      <c r="A49" s="5"/>
      <c r="B49" s="524" t="s">
        <v>744</v>
      </c>
      <c r="C49" s="525"/>
      <c r="D49" s="526"/>
      <c r="E49" s="241"/>
      <c r="F49" s="241"/>
    </row>
    <row r="50" spans="1:6" ht="40.5" customHeight="1">
      <c r="A50" s="5"/>
      <c r="B50" s="524" t="s">
        <v>745</v>
      </c>
      <c r="C50" s="525"/>
      <c r="D50" s="526"/>
      <c r="E50" s="242">
        <v>11211718.5</v>
      </c>
      <c r="F50" s="242">
        <v>3635854</v>
      </c>
    </row>
    <row r="51" spans="1:6" ht="27.75" customHeight="1">
      <c r="A51" s="5"/>
      <c r="B51" s="524" t="s">
        <v>746</v>
      </c>
      <c r="C51" s="525"/>
      <c r="D51" s="526"/>
      <c r="E51" s="242">
        <v>644959.28</v>
      </c>
      <c r="F51" s="242">
        <v>500877.08</v>
      </c>
    </row>
    <row r="52" spans="1:6" ht="13">
      <c r="A52" s="5"/>
      <c r="B52" s="527" t="s">
        <v>747</v>
      </c>
      <c r="C52" s="528"/>
      <c r="D52" s="529"/>
      <c r="E52" s="243">
        <f>SUM(E48:E51)</f>
        <v>15409952.59</v>
      </c>
      <c r="F52" s="243">
        <f>SUM(F48:F51)</f>
        <v>4136731.08</v>
      </c>
    </row>
    <row r="53" spans="1:6" ht="13">
      <c r="A53" s="5"/>
      <c r="B53" s="239" t="s">
        <v>748</v>
      </c>
      <c r="C53" s="240"/>
      <c r="D53" s="240"/>
      <c r="E53" s="196"/>
      <c r="F53" s="241"/>
    </row>
    <row r="54" spans="1:6" ht="13">
      <c r="A54" s="5"/>
      <c r="B54" s="524" t="s">
        <v>749</v>
      </c>
      <c r="C54" s="525"/>
      <c r="D54" s="526"/>
      <c r="E54" s="244">
        <v>5874926</v>
      </c>
      <c r="F54" s="244">
        <v>825968.28</v>
      </c>
    </row>
    <row r="55" spans="1:6" ht="13">
      <c r="A55" s="5"/>
      <c r="B55" s="524" t="s">
        <v>750</v>
      </c>
      <c r="C55" s="525"/>
      <c r="D55" s="526"/>
      <c r="E55" s="244">
        <v>68931.33</v>
      </c>
      <c r="F55" s="199"/>
    </row>
    <row r="56" spans="1:6" ht="25.5" customHeight="1">
      <c r="A56" s="5"/>
      <c r="B56" s="524" t="s">
        <v>751</v>
      </c>
      <c r="C56" s="525"/>
      <c r="D56" s="526"/>
      <c r="E56" s="241"/>
      <c r="F56" s="241"/>
    </row>
    <row r="57" spans="1:6" ht="13">
      <c r="A57" s="5"/>
      <c r="B57" s="527" t="s">
        <v>752</v>
      </c>
      <c r="C57" s="528"/>
      <c r="D57" s="529"/>
      <c r="E57" s="243">
        <f>SUM(E54:E56)</f>
        <v>5943857.3300000001</v>
      </c>
      <c r="F57" s="243">
        <f>SUM(F54,F56)</f>
        <v>825968.28</v>
      </c>
    </row>
    <row r="58" spans="1:6" ht="13">
      <c r="A58" s="5"/>
      <c r="B58" s="527" t="s">
        <v>753</v>
      </c>
      <c r="C58" s="528"/>
      <c r="D58" s="529"/>
      <c r="E58" s="244">
        <v>289695</v>
      </c>
      <c r="F58" s="244">
        <v>25354</v>
      </c>
    </row>
    <row r="59" spans="1:6" ht="42.75" customHeight="1">
      <c r="A59" s="5"/>
      <c r="B59" s="359" t="s">
        <v>754</v>
      </c>
      <c r="C59" s="360"/>
      <c r="D59" s="361"/>
      <c r="E59" s="241"/>
      <c r="F59" s="241"/>
    </row>
    <row r="60" spans="1:6" ht="13">
      <c r="A60" s="5"/>
      <c r="B60" s="527" t="s">
        <v>755</v>
      </c>
      <c r="C60" s="528"/>
      <c r="D60" s="529"/>
      <c r="E60" s="241"/>
      <c r="F60" s="241"/>
    </row>
    <row r="61" spans="1:6"/>
    <row r="62" spans="1:6" ht="28.5" customHeight="1">
      <c r="A62" s="5" t="s">
        <v>756</v>
      </c>
      <c r="B62" s="409" t="s">
        <v>757</v>
      </c>
      <c r="C62" s="354"/>
      <c r="D62" s="354"/>
      <c r="E62" s="354"/>
      <c r="F62" s="354"/>
    </row>
    <row r="63" spans="1:6" ht="31.5" customHeight="1">
      <c r="A63" s="5"/>
      <c r="B63" s="409" t="s">
        <v>1183</v>
      </c>
      <c r="C63" s="409"/>
      <c r="D63" s="409"/>
      <c r="E63" s="409"/>
      <c r="F63" s="409"/>
    </row>
    <row r="64" spans="1:6" ht="15" customHeight="1">
      <c r="A64" s="5"/>
      <c r="B64" s="550" t="s">
        <v>758</v>
      </c>
      <c r="C64" s="409"/>
      <c r="D64" s="409"/>
      <c r="E64" s="409"/>
      <c r="F64" s="409"/>
    </row>
    <row r="65" spans="1:6" ht="30" customHeight="1">
      <c r="A65" s="5"/>
      <c r="B65" s="354" t="s">
        <v>1184</v>
      </c>
      <c r="C65" s="354"/>
      <c r="D65" s="354"/>
      <c r="E65" s="354"/>
      <c r="F65" s="354"/>
    </row>
    <row r="66" spans="1:6" ht="15" customHeight="1">
      <c r="A66" s="5"/>
      <c r="B66" s="357" t="s">
        <v>759</v>
      </c>
      <c r="C66" s="357"/>
      <c r="D66" s="357"/>
      <c r="E66" s="357"/>
      <c r="F66" s="357"/>
    </row>
    <row r="67" spans="1:6" ht="14.25" customHeight="1">
      <c r="A67" s="5"/>
      <c r="B67" s="175"/>
      <c r="C67" s="7"/>
      <c r="D67" s="7"/>
      <c r="E67" s="7"/>
      <c r="F67" s="7"/>
    </row>
    <row r="68" spans="1:6" ht="34.5">
      <c r="A68" s="5"/>
      <c r="B68" s="245"/>
      <c r="C68" s="246"/>
      <c r="D68" s="54" t="s">
        <v>760</v>
      </c>
      <c r="E68" s="91" t="s">
        <v>761</v>
      </c>
      <c r="F68" s="91" t="s">
        <v>762</v>
      </c>
    </row>
    <row r="69" spans="1:6" ht="23">
      <c r="A69" s="5"/>
      <c r="B69" s="247" t="s">
        <v>144</v>
      </c>
      <c r="C69" s="248" t="s">
        <v>763</v>
      </c>
      <c r="D69" s="249">
        <v>175</v>
      </c>
      <c r="E69" s="249">
        <v>1763</v>
      </c>
      <c r="F69" s="249">
        <v>432</v>
      </c>
    </row>
    <row r="70" spans="1:6" ht="24.75" customHeight="1">
      <c r="A70" s="5"/>
      <c r="B70" s="247" t="s">
        <v>146</v>
      </c>
      <c r="C70" s="248" t="s">
        <v>764</v>
      </c>
      <c r="D70" s="249">
        <v>162</v>
      </c>
      <c r="E70" s="249">
        <v>1661</v>
      </c>
      <c r="F70" s="249">
        <v>266</v>
      </c>
    </row>
    <row r="71" spans="1:6" ht="23">
      <c r="A71" s="5"/>
      <c r="B71" s="247" t="s">
        <v>148</v>
      </c>
      <c r="C71" s="248" t="s">
        <v>765</v>
      </c>
      <c r="D71" s="249">
        <v>132</v>
      </c>
      <c r="E71" s="249">
        <v>1371</v>
      </c>
      <c r="F71" s="249">
        <v>214</v>
      </c>
    </row>
    <row r="72" spans="1:6" ht="23">
      <c r="A72" s="5"/>
      <c r="B72" s="247" t="s">
        <v>150</v>
      </c>
      <c r="C72" s="248" t="s">
        <v>766</v>
      </c>
      <c r="D72" s="249">
        <v>129</v>
      </c>
      <c r="E72" s="249">
        <v>1352</v>
      </c>
      <c r="F72" s="249">
        <v>186</v>
      </c>
    </row>
    <row r="73" spans="1:6" ht="23">
      <c r="A73" s="5"/>
      <c r="B73" s="247" t="s">
        <v>152</v>
      </c>
      <c r="C73" s="248" t="s">
        <v>767</v>
      </c>
      <c r="D73" s="249">
        <v>125</v>
      </c>
      <c r="E73" s="249">
        <v>1324</v>
      </c>
      <c r="F73" s="249">
        <v>159</v>
      </c>
    </row>
    <row r="74" spans="1:6" ht="23">
      <c r="A74" s="5"/>
      <c r="B74" s="247" t="s">
        <v>154</v>
      </c>
      <c r="C74" s="248" t="s">
        <v>768</v>
      </c>
      <c r="D74" s="249">
        <v>61</v>
      </c>
      <c r="E74" s="249">
        <v>630</v>
      </c>
      <c r="F74" s="249">
        <v>63</v>
      </c>
    </row>
    <row r="75" spans="1:6" ht="23">
      <c r="A75" s="5"/>
      <c r="B75" s="247" t="s">
        <v>156</v>
      </c>
      <c r="C75" s="248" t="s">
        <v>769</v>
      </c>
      <c r="D75" s="249">
        <v>21</v>
      </c>
      <c r="E75" s="249">
        <v>196</v>
      </c>
      <c r="F75" s="249">
        <v>7</v>
      </c>
    </row>
    <row r="76" spans="1:6" ht="34.5">
      <c r="A76" s="5"/>
      <c r="B76" s="247" t="s">
        <v>158</v>
      </c>
      <c r="C76" s="248" t="s">
        <v>770</v>
      </c>
      <c r="D76" s="249">
        <v>23</v>
      </c>
      <c r="E76" s="249">
        <v>255</v>
      </c>
      <c r="F76" s="249">
        <v>12</v>
      </c>
    </row>
    <row r="77" spans="1:6" ht="69">
      <c r="A77" s="5"/>
      <c r="B77" s="247" t="s">
        <v>771</v>
      </c>
      <c r="C77" s="248" t="s">
        <v>772</v>
      </c>
      <c r="D77" s="337">
        <v>0.63654999999999995</v>
      </c>
      <c r="E77" s="337">
        <v>0.64597130000000003</v>
      </c>
      <c r="F77" s="337">
        <v>0.68889460000000002</v>
      </c>
    </row>
    <row r="78" spans="1:6" ht="46">
      <c r="A78" s="5"/>
      <c r="B78" s="247" t="s">
        <v>773</v>
      </c>
      <c r="C78" s="248" t="s">
        <v>774</v>
      </c>
      <c r="D78" s="338">
        <v>12635.45</v>
      </c>
      <c r="E78" s="338">
        <v>12783.39</v>
      </c>
      <c r="F78" s="338">
        <v>3991.1</v>
      </c>
    </row>
    <row r="79" spans="1:6" ht="23">
      <c r="A79" s="5"/>
      <c r="B79" s="250" t="s">
        <v>775</v>
      </c>
      <c r="C79" s="251" t="s">
        <v>776</v>
      </c>
      <c r="D79" s="338">
        <v>11293.07</v>
      </c>
      <c r="E79" s="338">
        <v>10584.29</v>
      </c>
      <c r="F79" s="338">
        <v>1575.21</v>
      </c>
    </row>
    <row r="80" spans="1:6" ht="36.75" customHeight="1">
      <c r="A80" s="5"/>
      <c r="B80" s="247" t="s">
        <v>777</v>
      </c>
      <c r="C80" s="248" t="s">
        <v>778</v>
      </c>
      <c r="D80" s="338">
        <v>3308.66</v>
      </c>
      <c r="E80" s="338">
        <v>4163.88</v>
      </c>
      <c r="F80" s="338">
        <v>3468.6</v>
      </c>
    </row>
    <row r="81" spans="1:6" ht="34.5">
      <c r="A81" s="5"/>
      <c r="B81" s="247" t="s">
        <v>779</v>
      </c>
      <c r="C81" s="248" t="s">
        <v>780</v>
      </c>
      <c r="D81" s="338">
        <v>3334.27</v>
      </c>
      <c r="E81" s="338">
        <v>4113.2299999999996</v>
      </c>
      <c r="F81" s="338">
        <v>3468.6</v>
      </c>
    </row>
    <row r="82" spans="1:6"/>
    <row r="83" spans="1:6" ht="42.75" customHeight="1">
      <c r="A83" s="5" t="s">
        <v>781</v>
      </c>
      <c r="B83" s="409" t="s">
        <v>782</v>
      </c>
      <c r="C83" s="354"/>
      <c r="D83" s="354"/>
      <c r="E83" s="354"/>
      <c r="F83" s="354"/>
    </row>
    <row r="84" spans="1:6" ht="13.5" customHeight="1">
      <c r="A84" s="5"/>
      <c r="B84" s="354" t="s">
        <v>783</v>
      </c>
      <c r="C84" s="409"/>
      <c r="D84" s="409"/>
      <c r="E84" s="409"/>
      <c r="F84" s="409"/>
    </row>
    <row r="85" spans="1:6" ht="24.75" customHeight="1">
      <c r="A85" s="5"/>
      <c r="B85" s="354" t="s">
        <v>1184</v>
      </c>
      <c r="C85" s="409"/>
      <c r="D85" s="409"/>
      <c r="E85" s="409"/>
      <c r="F85" s="409"/>
    </row>
    <row r="86" spans="1:6" ht="23.25" customHeight="1">
      <c r="A86" s="5"/>
      <c r="B86" s="551" t="s">
        <v>732</v>
      </c>
      <c r="C86" s="501"/>
      <c r="D86" s="501"/>
      <c r="E86" s="501"/>
      <c r="F86" s="501"/>
    </row>
    <row r="87" spans="1:6" ht="34.5">
      <c r="A87" s="5"/>
      <c r="B87" s="245"/>
      <c r="C87" s="246"/>
      <c r="D87" s="91" t="s">
        <v>784</v>
      </c>
      <c r="E87" s="91" t="s">
        <v>785</v>
      </c>
      <c r="F87" s="91" t="s">
        <v>762</v>
      </c>
    </row>
    <row r="88" spans="1:6" ht="49.5" customHeight="1">
      <c r="A88" s="5"/>
      <c r="B88" s="252" t="s">
        <v>786</v>
      </c>
      <c r="C88" s="248" t="s">
        <v>787</v>
      </c>
      <c r="D88" s="249">
        <v>28</v>
      </c>
      <c r="E88" s="249">
        <v>272</v>
      </c>
      <c r="F88" s="249">
        <v>10</v>
      </c>
    </row>
    <row r="89" spans="1:6" ht="34.5">
      <c r="A89" s="5"/>
      <c r="B89" s="252" t="s">
        <v>788</v>
      </c>
      <c r="C89" s="248" t="s">
        <v>789</v>
      </c>
      <c r="D89" s="253">
        <v>10396.43</v>
      </c>
      <c r="E89" s="253">
        <v>9691.59</v>
      </c>
      <c r="F89" s="253">
        <v>4403.5</v>
      </c>
    </row>
    <row r="90" spans="1:6" ht="34.5">
      <c r="A90" s="5"/>
      <c r="B90" s="252" t="s">
        <v>790</v>
      </c>
      <c r="C90" s="248" t="s">
        <v>791</v>
      </c>
      <c r="D90" s="241"/>
      <c r="E90" s="241"/>
      <c r="F90" s="241"/>
    </row>
    <row r="91" spans="1:6" ht="34.5">
      <c r="A91" s="5"/>
      <c r="B91" s="252" t="s">
        <v>792</v>
      </c>
      <c r="C91" s="248" t="s">
        <v>793</v>
      </c>
      <c r="D91" s="241"/>
      <c r="E91" s="241"/>
      <c r="F91" s="241"/>
    </row>
    <row r="92" spans="1:6">
      <c r="A92" s="3"/>
    </row>
    <row r="93" spans="1:6" ht="27" customHeight="1">
      <c r="A93" s="5"/>
      <c r="B93" s="254"/>
      <c r="C93" s="552" t="s">
        <v>794</v>
      </c>
      <c r="D93" s="449"/>
      <c r="E93" s="449"/>
      <c r="F93" s="449"/>
    </row>
    <row r="94" spans="1:6" ht="14.25" customHeight="1">
      <c r="A94" s="5"/>
      <c r="B94" s="254"/>
      <c r="C94" s="120" t="s">
        <v>795</v>
      </c>
      <c r="D94" s="13"/>
      <c r="E94" s="13"/>
      <c r="F94" s="13"/>
    </row>
    <row r="95" spans="1:6" ht="29.25" customHeight="1">
      <c r="A95" s="5"/>
      <c r="B95" s="254"/>
      <c r="C95" s="521" t="s">
        <v>1185</v>
      </c>
      <c r="D95" s="521"/>
      <c r="E95" s="521"/>
      <c r="F95" s="521"/>
    </row>
    <row r="96" spans="1:6" ht="14.25" customHeight="1">
      <c r="A96" s="5"/>
      <c r="B96" s="254"/>
      <c r="C96" s="522" t="s">
        <v>796</v>
      </c>
      <c r="D96" s="521"/>
      <c r="E96" s="521"/>
      <c r="F96" s="521"/>
    </row>
    <row r="97" spans="1:6" ht="14.25" customHeight="1">
      <c r="A97" s="5"/>
      <c r="B97" s="254"/>
      <c r="C97" s="522" t="s">
        <v>797</v>
      </c>
      <c r="D97" s="521"/>
      <c r="E97" s="521"/>
      <c r="F97" s="521"/>
    </row>
    <row r="98" spans="1:6" ht="14.25" customHeight="1">
      <c r="A98" s="5"/>
      <c r="B98" s="254"/>
      <c r="C98" s="522" t="s">
        <v>798</v>
      </c>
      <c r="D98" s="522"/>
      <c r="E98" s="522"/>
      <c r="F98" s="522"/>
    </row>
    <row r="99" spans="1:6" ht="14.25" customHeight="1">
      <c r="A99" s="5"/>
      <c r="B99" s="254"/>
      <c r="C99" s="522" t="s">
        <v>799</v>
      </c>
      <c r="D99" s="521"/>
      <c r="E99" s="521"/>
      <c r="F99" s="521"/>
    </row>
    <row r="100" spans="1:6" ht="14.25" customHeight="1">
      <c r="A100" s="5"/>
      <c r="B100" s="254"/>
      <c r="C100" s="522" t="s">
        <v>800</v>
      </c>
      <c r="D100" s="522"/>
      <c r="E100" s="522"/>
      <c r="F100" s="522"/>
    </row>
    <row r="101" spans="1:6" ht="14.25" customHeight="1">
      <c r="A101" s="5"/>
      <c r="B101" s="254"/>
      <c r="C101" s="522" t="s">
        <v>801</v>
      </c>
      <c r="D101" s="522"/>
      <c r="E101" s="522"/>
      <c r="F101" s="522"/>
    </row>
    <row r="102" spans="1:6" ht="27.75" customHeight="1">
      <c r="A102" s="5"/>
      <c r="B102" s="254"/>
      <c r="C102" s="522" t="s">
        <v>1186</v>
      </c>
      <c r="D102" s="522"/>
      <c r="E102" s="522"/>
      <c r="F102" s="522"/>
    </row>
    <row r="103" spans="1:6" ht="13">
      <c r="A103" s="5"/>
      <c r="B103" s="254"/>
      <c r="C103" s="365" t="s">
        <v>802</v>
      </c>
      <c r="D103" s="365"/>
      <c r="E103" s="365"/>
      <c r="F103" s="365"/>
    </row>
    <row r="104" spans="1:6"/>
    <row r="105" spans="1:6" ht="53.25" customHeight="1">
      <c r="A105" s="5" t="s">
        <v>803</v>
      </c>
      <c r="B105" s="439" t="s">
        <v>804</v>
      </c>
      <c r="C105" s="470"/>
      <c r="D105" s="470"/>
      <c r="E105" s="470"/>
      <c r="F105" s="255">
        <v>200</v>
      </c>
    </row>
    <row r="106" spans="1:6" ht="66" customHeight="1">
      <c r="A106" s="256"/>
      <c r="B106" s="548"/>
      <c r="C106" s="548"/>
      <c r="D106" s="548"/>
      <c r="E106" s="548"/>
      <c r="F106" s="549"/>
    </row>
    <row r="107" spans="1:6" ht="28.5" customHeight="1">
      <c r="A107" s="352" t="s">
        <v>805</v>
      </c>
      <c r="B107" s="352"/>
      <c r="C107" s="352"/>
      <c r="D107" s="352"/>
      <c r="E107" s="352"/>
      <c r="F107" s="352"/>
    </row>
    <row r="108" spans="1:6" ht="32.25" customHeight="1">
      <c r="A108" s="369" t="s">
        <v>1173</v>
      </c>
      <c r="B108" s="369"/>
      <c r="C108" s="369"/>
      <c r="D108" s="369"/>
      <c r="E108" s="369"/>
      <c r="F108" s="369"/>
    </row>
    <row r="109" spans="1:6" ht="47.25" customHeight="1" thickBot="1">
      <c r="A109" s="369" t="s">
        <v>1172</v>
      </c>
      <c r="B109" s="352"/>
      <c r="C109" s="352"/>
      <c r="D109" s="352"/>
      <c r="E109" s="352"/>
      <c r="F109" s="352"/>
    </row>
    <row r="110" spans="1:6" ht="66" customHeight="1">
      <c r="A110" s="547"/>
      <c r="B110" s="539" t="s">
        <v>806</v>
      </c>
      <c r="C110" s="540"/>
      <c r="D110" s="545" t="s">
        <v>807</v>
      </c>
      <c r="E110" s="543" t="s">
        <v>808</v>
      </c>
      <c r="F110" s="519" t="s">
        <v>809</v>
      </c>
    </row>
    <row r="111" spans="1:6" ht="80.25" customHeight="1" thickBot="1">
      <c r="A111" s="547"/>
      <c r="B111" s="541"/>
      <c r="C111" s="542"/>
      <c r="D111" s="546"/>
      <c r="E111" s="544"/>
      <c r="F111" s="520"/>
    </row>
    <row r="112" spans="1:6" ht="66" customHeight="1">
      <c r="A112" s="256"/>
      <c r="B112" s="66" t="s">
        <v>144</v>
      </c>
      <c r="C112" s="257" t="s">
        <v>810</v>
      </c>
      <c r="D112" s="258">
        <v>84</v>
      </c>
      <c r="E112" s="332">
        <f>D112/$F$105</f>
        <v>0.42</v>
      </c>
      <c r="F112" s="259">
        <v>21034.23</v>
      </c>
    </row>
    <row r="113" spans="1:256" ht="56.25" customHeight="1">
      <c r="A113" s="256"/>
      <c r="B113" s="66" t="s">
        <v>146</v>
      </c>
      <c r="C113" s="260" t="s">
        <v>811</v>
      </c>
      <c r="D113" s="261">
        <v>70</v>
      </c>
      <c r="E113" s="332">
        <f t="shared" ref="E113:E116" si="0">D113/$F$105</f>
        <v>0.35</v>
      </c>
      <c r="F113" s="231">
        <v>14655.43</v>
      </c>
    </row>
    <row r="114" spans="1:256" ht="33" customHeight="1">
      <c r="A114" s="256"/>
      <c r="B114" s="66" t="s">
        <v>148</v>
      </c>
      <c r="C114" s="189" t="s">
        <v>812</v>
      </c>
      <c r="D114" s="261">
        <v>6</v>
      </c>
      <c r="E114" s="332">
        <f t="shared" si="0"/>
        <v>0.03</v>
      </c>
      <c r="F114" s="231">
        <v>19750</v>
      </c>
    </row>
    <row r="115" spans="1:256" ht="35.25" customHeight="1">
      <c r="A115" s="256"/>
      <c r="B115" s="66" t="s">
        <v>150</v>
      </c>
      <c r="C115" s="189" t="s">
        <v>813</v>
      </c>
      <c r="D115" s="241"/>
      <c r="E115" s="241"/>
      <c r="F115" s="241"/>
    </row>
    <row r="116" spans="1:256" ht="36.75" customHeight="1">
      <c r="A116" s="256"/>
      <c r="B116" s="66" t="s">
        <v>152</v>
      </c>
      <c r="C116" s="189" t="s">
        <v>814</v>
      </c>
      <c r="D116" s="261">
        <v>38</v>
      </c>
      <c r="E116" s="332">
        <f t="shared" si="0"/>
        <v>0.19</v>
      </c>
      <c r="F116" s="231">
        <v>14460.47</v>
      </c>
      <c r="G116" s="262"/>
      <c r="H116" s="263"/>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1"/>
      <c r="AZ116" s="231"/>
      <c r="BA116" s="231"/>
      <c r="BB116" s="231"/>
      <c r="BC116" s="231"/>
      <c r="BD116" s="231"/>
      <c r="BE116" s="231"/>
      <c r="BF116" s="231"/>
      <c r="BG116" s="231"/>
      <c r="BH116" s="231"/>
      <c r="BI116" s="231"/>
      <c r="BJ116" s="231"/>
      <c r="BK116" s="231"/>
      <c r="BL116" s="231"/>
      <c r="BM116" s="231"/>
      <c r="BN116" s="231"/>
      <c r="BO116" s="231"/>
      <c r="BP116" s="231"/>
      <c r="BQ116" s="231"/>
      <c r="BR116" s="231"/>
      <c r="BS116" s="231"/>
      <c r="BT116" s="231"/>
      <c r="BU116" s="231"/>
      <c r="BV116" s="231"/>
      <c r="BW116" s="231"/>
      <c r="BX116" s="231"/>
      <c r="BY116" s="231"/>
      <c r="BZ116" s="231"/>
      <c r="CA116" s="231"/>
      <c r="CB116" s="231"/>
      <c r="CC116" s="231"/>
      <c r="CD116" s="231"/>
      <c r="CE116" s="231"/>
      <c r="CF116" s="231"/>
      <c r="CG116" s="231"/>
      <c r="CH116" s="231"/>
      <c r="CI116" s="231"/>
      <c r="CJ116" s="231"/>
      <c r="CK116" s="231"/>
      <c r="CL116" s="231"/>
      <c r="CM116" s="231"/>
      <c r="CN116" s="231"/>
      <c r="CO116" s="231"/>
      <c r="CP116" s="231"/>
      <c r="CQ116" s="231"/>
      <c r="CR116" s="231"/>
      <c r="CS116" s="231"/>
      <c r="CT116" s="231"/>
      <c r="CU116" s="231"/>
      <c r="CV116" s="231"/>
      <c r="CW116" s="231"/>
      <c r="CX116" s="231"/>
      <c r="CY116" s="231"/>
      <c r="CZ116" s="231"/>
      <c r="DA116" s="231"/>
      <c r="DB116" s="231"/>
      <c r="DC116" s="231"/>
      <c r="DD116" s="231"/>
      <c r="DE116" s="231"/>
      <c r="DF116" s="231"/>
      <c r="DG116" s="231"/>
      <c r="DH116" s="231"/>
      <c r="DI116" s="231"/>
      <c r="DJ116" s="231"/>
      <c r="DK116" s="231"/>
      <c r="DL116" s="231"/>
      <c r="DM116" s="231"/>
      <c r="DN116" s="231"/>
      <c r="DO116" s="231"/>
      <c r="DP116" s="231"/>
      <c r="DQ116" s="231"/>
      <c r="DR116" s="231"/>
      <c r="DS116" s="231"/>
      <c r="DT116" s="231"/>
      <c r="DU116" s="231"/>
      <c r="DV116" s="231"/>
      <c r="DW116" s="231"/>
      <c r="DX116" s="231"/>
      <c r="DY116" s="231"/>
      <c r="DZ116" s="231"/>
      <c r="EA116" s="231"/>
      <c r="EB116" s="231"/>
      <c r="EC116" s="231"/>
      <c r="ED116" s="231"/>
      <c r="EE116" s="231"/>
      <c r="EF116" s="231"/>
      <c r="EG116" s="231"/>
      <c r="EH116" s="231"/>
      <c r="EI116" s="231"/>
      <c r="EJ116" s="231"/>
      <c r="EK116" s="231"/>
      <c r="EL116" s="231"/>
      <c r="EM116" s="231"/>
      <c r="EN116" s="231"/>
      <c r="EO116" s="231"/>
      <c r="EP116" s="231"/>
      <c r="EQ116" s="231"/>
      <c r="ER116" s="231"/>
      <c r="ES116" s="231"/>
      <c r="ET116" s="231"/>
      <c r="EU116" s="231"/>
      <c r="EV116" s="231"/>
      <c r="EW116" s="231"/>
      <c r="EX116" s="231"/>
      <c r="EY116" s="231"/>
      <c r="EZ116" s="231"/>
      <c r="FA116" s="231"/>
      <c r="FB116" s="231"/>
      <c r="FC116" s="231"/>
      <c r="FD116" s="231"/>
      <c r="FE116" s="231"/>
      <c r="FF116" s="231"/>
      <c r="FG116" s="231"/>
      <c r="FH116" s="231"/>
      <c r="FI116" s="231"/>
      <c r="FJ116" s="231"/>
      <c r="FK116" s="231"/>
      <c r="FL116" s="231"/>
      <c r="FM116" s="231"/>
      <c r="FN116" s="231"/>
      <c r="FO116" s="231"/>
      <c r="FP116" s="231"/>
      <c r="FQ116" s="231"/>
      <c r="FR116" s="231"/>
      <c r="FS116" s="231"/>
      <c r="FT116" s="231"/>
      <c r="FU116" s="231"/>
      <c r="FV116" s="231"/>
      <c r="FW116" s="231"/>
      <c r="FX116" s="231"/>
      <c r="FY116" s="231"/>
      <c r="FZ116" s="231"/>
      <c r="GA116" s="231"/>
      <c r="GB116" s="231"/>
      <c r="GC116" s="231"/>
      <c r="GD116" s="231"/>
      <c r="GE116" s="231"/>
      <c r="GF116" s="231"/>
      <c r="GG116" s="231"/>
      <c r="GH116" s="231"/>
      <c r="GI116" s="231"/>
      <c r="GJ116" s="231"/>
      <c r="GK116" s="231"/>
      <c r="GL116" s="231"/>
      <c r="GM116" s="231"/>
      <c r="GN116" s="231"/>
      <c r="GO116" s="231"/>
      <c r="GP116" s="231"/>
      <c r="GQ116" s="231"/>
      <c r="GR116" s="231"/>
      <c r="GS116" s="231"/>
      <c r="GT116" s="231"/>
      <c r="GU116" s="231"/>
      <c r="GV116" s="231"/>
      <c r="GW116" s="231"/>
      <c r="GX116" s="231"/>
      <c r="GY116" s="231"/>
      <c r="GZ116" s="231"/>
      <c r="HA116" s="231"/>
      <c r="HB116" s="231"/>
      <c r="HC116" s="231"/>
      <c r="HD116" s="231"/>
      <c r="HE116" s="231"/>
      <c r="HF116" s="231"/>
      <c r="HG116" s="231"/>
      <c r="HH116" s="231"/>
      <c r="HI116" s="231"/>
      <c r="HJ116" s="231"/>
      <c r="HK116" s="231"/>
      <c r="HL116" s="231"/>
      <c r="HM116" s="231"/>
      <c r="HN116" s="231"/>
      <c r="HO116" s="231"/>
      <c r="HP116" s="231"/>
      <c r="HQ116" s="231"/>
      <c r="HR116" s="231"/>
      <c r="HS116" s="231"/>
      <c r="HT116" s="231"/>
      <c r="HU116" s="231"/>
      <c r="HV116" s="231"/>
      <c r="HW116" s="231"/>
      <c r="HX116" s="231"/>
      <c r="HY116" s="231"/>
      <c r="HZ116" s="231"/>
      <c r="IA116" s="231"/>
      <c r="IB116" s="231"/>
      <c r="IC116" s="231"/>
      <c r="ID116" s="231"/>
      <c r="IE116" s="231"/>
      <c r="IF116" s="231"/>
      <c r="IG116" s="231"/>
      <c r="IH116" s="231"/>
      <c r="II116" s="231"/>
      <c r="IJ116" s="231"/>
      <c r="IK116" s="231"/>
      <c r="IL116" s="231"/>
      <c r="IM116" s="231"/>
      <c r="IN116" s="231"/>
      <c r="IO116" s="231"/>
      <c r="IP116" s="231"/>
      <c r="IQ116" s="231"/>
      <c r="IR116" s="231"/>
      <c r="IS116" s="231"/>
      <c r="IT116" s="231"/>
      <c r="IU116" s="231"/>
      <c r="IV116" s="231"/>
    </row>
    <row r="117" spans="1:256" ht="13">
      <c r="A117" s="5"/>
    </row>
    <row r="118" spans="1:256" ht="18.75" customHeight="1">
      <c r="B118" s="538" t="s">
        <v>815</v>
      </c>
      <c r="C118" s="354"/>
      <c r="D118" s="354"/>
      <c r="E118" s="354"/>
      <c r="F118" s="354"/>
    </row>
    <row r="119" spans="1:256" ht="15" customHeight="1">
      <c r="B119" s="264"/>
      <c r="C119" s="409" t="s">
        <v>816</v>
      </c>
      <c r="D119" s="354"/>
      <c r="E119" s="354"/>
      <c r="F119" s="354"/>
    </row>
    <row r="120" spans="1:256" ht="12" customHeight="1">
      <c r="B120" s="264"/>
      <c r="C120" s="7"/>
      <c r="D120" s="7"/>
      <c r="E120" s="7"/>
      <c r="F120" s="7"/>
    </row>
    <row r="121" spans="1:256" ht="26.25" customHeight="1">
      <c r="A121" s="5" t="s">
        <v>817</v>
      </c>
      <c r="B121" s="354" t="s">
        <v>818</v>
      </c>
      <c r="C121" s="354"/>
      <c r="D121" s="354"/>
      <c r="E121" s="354"/>
      <c r="F121" s="354"/>
    </row>
    <row r="122" spans="1:256" ht="14.25" customHeight="1">
      <c r="A122" s="5"/>
      <c r="B122" s="7"/>
      <c r="C122" s="7"/>
      <c r="D122" s="7"/>
      <c r="E122" s="7"/>
      <c r="F122" s="7"/>
    </row>
    <row r="123" spans="1:256">
      <c r="A123" s="28" t="s">
        <v>20</v>
      </c>
      <c r="B123" s="515" t="s">
        <v>819</v>
      </c>
      <c r="C123" s="515"/>
      <c r="D123" s="515"/>
      <c r="E123" s="16"/>
    </row>
    <row r="124" spans="1:256">
      <c r="A124" s="28" t="s">
        <v>20</v>
      </c>
      <c r="B124" s="515" t="s">
        <v>820</v>
      </c>
      <c r="C124" s="515"/>
      <c r="D124" s="515"/>
      <c r="E124" s="16"/>
    </row>
    <row r="125" spans="1:256">
      <c r="A125" s="28"/>
      <c r="B125" s="515" t="s">
        <v>821</v>
      </c>
      <c r="C125" s="515"/>
      <c r="D125" s="515"/>
      <c r="E125" s="16"/>
    </row>
    <row r="126" spans="1:256"/>
    <row r="127" spans="1:256" ht="40.5" customHeight="1">
      <c r="A127" s="5"/>
      <c r="B127" s="396" t="s">
        <v>822</v>
      </c>
      <c r="C127" s="470"/>
      <c r="D127" s="470"/>
      <c r="E127" s="491"/>
      <c r="F127" s="265">
        <v>163</v>
      </c>
    </row>
    <row r="128" spans="1:256">
      <c r="B128" s="7"/>
      <c r="C128" s="88"/>
      <c r="D128" s="7"/>
      <c r="E128" s="7"/>
      <c r="F128" s="10"/>
    </row>
    <row r="129" spans="1:6" ht="25.5" customHeight="1">
      <c r="A129" s="5"/>
      <c r="B129" s="396" t="s">
        <v>823</v>
      </c>
      <c r="C129" s="470"/>
      <c r="D129" s="470"/>
      <c r="E129" s="491"/>
      <c r="F129" s="266">
        <v>13521.08</v>
      </c>
    </row>
    <row r="130" spans="1:6">
      <c r="F130" s="267"/>
    </row>
    <row r="131" spans="1:6" ht="26.25" customHeight="1">
      <c r="A131" s="5"/>
      <c r="B131" s="396" t="s">
        <v>824</v>
      </c>
      <c r="C131" s="470"/>
      <c r="D131" s="470"/>
      <c r="E131" s="491"/>
      <c r="F131" s="266">
        <v>2203935.83</v>
      </c>
    </row>
    <row r="132" spans="1:6" ht="18.5" customHeight="1">
      <c r="A132" s="5"/>
      <c r="B132" s="7"/>
      <c r="C132" s="7"/>
      <c r="D132" s="7"/>
      <c r="E132" s="7"/>
      <c r="F132" s="227"/>
    </row>
    <row r="133" spans="1:6" ht="12.75" customHeight="1">
      <c r="A133" s="5" t="s">
        <v>825</v>
      </c>
      <c r="B133" s="354" t="s">
        <v>826</v>
      </c>
      <c r="C133" s="354"/>
      <c r="D133" s="354"/>
      <c r="E133" s="354"/>
      <c r="F133" s="354"/>
    </row>
    <row r="134" spans="1:6" ht="12.75" customHeight="1">
      <c r="A134" s="5"/>
      <c r="B134" s="7"/>
      <c r="C134" s="7"/>
      <c r="D134" s="7"/>
      <c r="E134" s="7"/>
      <c r="F134" s="7"/>
    </row>
    <row r="135" spans="1:6">
      <c r="A135" s="28"/>
      <c r="B135" s="515" t="s">
        <v>827</v>
      </c>
      <c r="C135" s="444"/>
      <c r="D135" s="444"/>
      <c r="E135" s="10"/>
    </row>
    <row r="136" spans="1:6">
      <c r="A136" s="28"/>
      <c r="B136" s="515" t="s">
        <v>828</v>
      </c>
      <c r="C136" s="444"/>
      <c r="D136" s="444"/>
      <c r="E136" s="10"/>
    </row>
    <row r="137" spans="1:6">
      <c r="A137" s="28"/>
      <c r="B137" s="515" t="s">
        <v>829</v>
      </c>
      <c r="C137" s="444"/>
      <c r="D137" s="444"/>
      <c r="E137" s="10"/>
    </row>
    <row r="138" spans="1:6">
      <c r="A138" s="28"/>
      <c r="B138" s="515" t="s">
        <v>830</v>
      </c>
      <c r="C138" s="444"/>
      <c r="D138" s="444"/>
      <c r="E138" s="10"/>
    </row>
    <row r="139" spans="1:6">
      <c r="A139" s="28"/>
      <c r="B139" s="377" t="s">
        <v>577</v>
      </c>
      <c r="C139" s="377"/>
      <c r="D139" s="377"/>
      <c r="E139" s="10"/>
    </row>
    <row r="140" spans="1:6" ht="13">
      <c r="A140" s="5"/>
      <c r="B140" s="355"/>
      <c r="C140" s="355"/>
      <c r="D140" s="355"/>
    </row>
    <row r="141" spans="1:6"/>
    <row r="142" spans="1:6" ht="15.5">
      <c r="B142" s="99" t="s">
        <v>831</v>
      </c>
    </row>
    <row r="143" spans="1:6" ht="12.75" customHeight="1">
      <c r="B143" s="99"/>
    </row>
    <row r="144" spans="1:6" ht="13">
      <c r="A144" s="5" t="s">
        <v>832</v>
      </c>
      <c r="B144" s="354" t="s">
        <v>833</v>
      </c>
      <c r="C144" s="354"/>
      <c r="D144" s="354"/>
      <c r="E144" s="354"/>
      <c r="F144" s="354"/>
    </row>
    <row r="145" spans="1:6" ht="13">
      <c r="A145" s="5"/>
      <c r="B145" s="7"/>
      <c r="C145" s="7"/>
      <c r="D145" s="7"/>
      <c r="E145" s="7"/>
      <c r="F145" s="7"/>
    </row>
    <row r="146" spans="1:6">
      <c r="A146" s="28" t="s">
        <v>20</v>
      </c>
      <c r="B146" s="515" t="s">
        <v>834</v>
      </c>
      <c r="C146" s="444"/>
      <c r="D146" s="444"/>
      <c r="E146" s="10"/>
    </row>
    <row r="147" spans="1:6">
      <c r="A147" s="28"/>
      <c r="B147" s="515" t="s">
        <v>835</v>
      </c>
      <c r="C147" s="444"/>
      <c r="D147" s="444"/>
      <c r="E147" s="10"/>
    </row>
    <row r="148" spans="1:6">
      <c r="A148" s="28"/>
      <c r="B148" s="515" t="s">
        <v>828</v>
      </c>
      <c r="C148" s="444"/>
      <c r="D148" s="444"/>
      <c r="E148" s="10"/>
    </row>
    <row r="149" spans="1:6">
      <c r="A149" s="28"/>
      <c r="B149" s="515" t="s">
        <v>836</v>
      </c>
      <c r="C149" s="444"/>
      <c r="D149" s="444"/>
      <c r="E149" s="10"/>
    </row>
    <row r="150" spans="1:6">
      <c r="A150" s="28"/>
      <c r="B150" s="515" t="s">
        <v>837</v>
      </c>
      <c r="C150" s="444"/>
      <c r="D150" s="444"/>
      <c r="E150" s="10"/>
    </row>
    <row r="151" spans="1:6">
      <c r="A151" s="28"/>
      <c r="B151" s="515" t="s">
        <v>838</v>
      </c>
      <c r="C151" s="444"/>
      <c r="D151" s="444"/>
      <c r="E151" s="10"/>
    </row>
    <row r="152" spans="1:6">
      <c r="A152" s="28"/>
      <c r="B152" s="377" t="s">
        <v>577</v>
      </c>
      <c r="C152" s="377"/>
      <c r="D152" s="377"/>
      <c r="E152" s="10"/>
    </row>
    <row r="153" spans="1:6" ht="13">
      <c r="A153" s="5"/>
      <c r="B153" s="355"/>
      <c r="C153" s="355"/>
      <c r="D153" s="355"/>
    </row>
    <row r="154" spans="1:6"/>
    <row r="155" spans="1:6" ht="13">
      <c r="A155" s="5" t="s">
        <v>839</v>
      </c>
      <c r="B155" s="448" t="s">
        <v>840</v>
      </c>
      <c r="C155" s="448"/>
      <c r="D155" s="448"/>
      <c r="E155" s="448"/>
      <c r="F155" s="448"/>
    </row>
    <row r="156" spans="1:6" ht="18.75" customHeight="1">
      <c r="A156" s="5"/>
      <c r="B156" s="333"/>
      <c r="C156" s="15" t="s">
        <v>841</v>
      </c>
      <c r="D156" s="334">
        <v>44470</v>
      </c>
      <c r="E156" s="201"/>
      <c r="F156" s="268"/>
    </row>
    <row r="157" spans="1:6" ht="22.5" customHeight="1">
      <c r="A157" s="5"/>
      <c r="B157" s="333"/>
      <c r="C157" s="15" t="s">
        <v>842</v>
      </c>
      <c r="D157" s="335">
        <v>44440</v>
      </c>
      <c r="E157" s="201"/>
    </row>
    <row r="158" spans="1:6" ht="11.25" customHeight="1">
      <c r="A158" s="5"/>
      <c r="B158" s="333"/>
      <c r="C158" s="15"/>
      <c r="D158" s="205"/>
      <c r="E158" s="201"/>
    </row>
    <row r="159" spans="1:6" ht="12.75" customHeight="1">
      <c r="A159" s="5"/>
      <c r="B159" s="27"/>
      <c r="C159" s="377" t="s">
        <v>843</v>
      </c>
      <c r="D159" s="12"/>
      <c r="E159" s="12"/>
    </row>
    <row r="160" spans="1:6">
      <c r="B160" s="12"/>
      <c r="C160" s="377"/>
    </row>
    <row r="161" spans="1:6">
      <c r="B161" s="9"/>
      <c r="C161" s="9"/>
    </row>
    <row r="162" spans="1:6" ht="13">
      <c r="A162" s="5" t="s">
        <v>844</v>
      </c>
      <c r="B162" s="354" t="s">
        <v>845</v>
      </c>
      <c r="C162" s="354"/>
      <c r="D162" s="354"/>
      <c r="E162" s="354"/>
      <c r="F162" s="354"/>
    </row>
    <row r="163" spans="1:6" ht="13">
      <c r="A163" s="5"/>
      <c r="B163" s="7"/>
      <c r="C163" s="7"/>
      <c r="D163" s="7"/>
      <c r="E163" s="7"/>
      <c r="F163" s="7"/>
    </row>
    <row r="164" spans="1:6" ht="13">
      <c r="A164" s="5"/>
      <c r="C164" s="4" t="s">
        <v>846</v>
      </c>
      <c r="D164" s="205"/>
      <c r="E164" s="269"/>
      <c r="F164" s="268"/>
    </row>
    <row r="165" spans="1:6" ht="13">
      <c r="A165" s="5"/>
      <c r="C165" s="270"/>
      <c r="D165" s="205"/>
      <c r="E165" s="269"/>
      <c r="F165" s="268"/>
    </row>
    <row r="166" spans="1:6" ht="13">
      <c r="A166" s="5"/>
      <c r="B166" s="353"/>
      <c r="C166" s="353"/>
      <c r="D166" s="271"/>
      <c r="E166" s="84"/>
      <c r="F166" s="268"/>
    </row>
    <row r="167" spans="1:6" ht="13">
      <c r="A167" s="5"/>
      <c r="B167" s="272"/>
      <c r="C167" s="185" t="s">
        <v>847</v>
      </c>
      <c r="D167" s="16"/>
      <c r="E167" s="16"/>
      <c r="F167" s="268"/>
    </row>
    <row r="168" spans="1:6" ht="13">
      <c r="A168" s="5"/>
      <c r="B168" s="28" t="s">
        <v>20</v>
      </c>
      <c r="C168" s="15" t="s">
        <v>19</v>
      </c>
      <c r="D168" s="269"/>
    </row>
    <row r="169" spans="1:6">
      <c r="B169" s="28"/>
      <c r="C169" s="15" t="s">
        <v>21</v>
      </c>
    </row>
    <row r="170" spans="1:6">
      <c r="C170" s="273" t="s">
        <v>848</v>
      </c>
    </row>
    <row r="171" spans="1:6">
      <c r="C171" s="336">
        <v>44531</v>
      </c>
    </row>
    <row r="172" spans="1:6"/>
    <row r="173" spans="1:6" ht="13">
      <c r="A173" s="5" t="s">
        <v>849</v>
      </c>
      <c r="B173" s="448" t="s">
        <v>850</v>
      </c>
      <c r="C173" s="448"/>
    </row>
    <row r="174" spans="1:6" ht="13">
      <c r="A174" s="5"/>
      <c r="B174" s="437" t="s">
        <v>851</v>
      </c>
      <c r="C174" s="437"/>
      <c r="D174" s="180" t="s">
        <v>852</v>
      </c>
    </row>
    <row r="175" spans="1:6" ht="13">
      <c r="A175" s="5"/>
      <c r="B175" s="437" t="s">
        <v>853</v>
      </c>
      <c r="C175" s="437"/>
      <c r="D175" s="274"/>
    </row>
    <row r="176" spans="1:6"/>
    <row r="177" spans="1:5" ht="15.5">
      <c r="B177" s="99" t="s">
        <v>854</v>
      </c>
    </row>
    <row r="178" spans="1:5" ht="20.25" customHeight="1">
      <c r="B178" s="205" t="s">
        <v>855</v>
      </c>
    </row>
    <row r="179" spans="1:5" ht="13">
      <c r="A179" s="5" t="s">
        <v>856</v>
      </c>
      <c r="B179" s="447" t="s">
        <v>857</v>
      </c>
      <c r="C179" s="447"/>
    </row>
    <row r="180" spans="1:5" ht="13">
      <c r="A180" s="5"/>
      <c r="B180" s="448"/>
      <c r="C180" s="448"/>
      <c r="D180" s="448"/>
    </row>
    <row r="181" spans="1:5">
      <c r="A181" s="28" t="s">
        <v>20</v>
      </c>
      <c r="B181" s="515" t="s">
        <v>858</v>
      </c>
      <c r="C181" s="515"/>
      <c r="D181" s="444"/>
      <c r="E181" s="16"/>
    </row>
    <row r="182" spans="1:5">
      <c r="A182" s="28" t="s">
        <v>20</v>
      </c>
      <c r="B182" s="515" t="s">
        <v>859</v>
      </c>
      <c r="C182" s="515"/>
      <c r="D182" s="515"/>
      <c r="E182" s="16"/>
    </row>
    <row r="183" spans="1:5">
      <c r="A183" s="28" t="s">
        <v>20</v>
      </c>
      <c r="B183" s="515" t="s">
        <v>860</v>
      </c>
      <c r="C183" s="515"/>
      <c r="D183" s="515"/>
      <c r="E183" s="16"/>
    </row>
    <row r="184" spans="1:5">
      <c r="A184" s="28"/>
      <c r="B184" s="515" t="s">
        <v>861</v>
      </c>
      <c r="C184" s="515"/>
      <c r="D184" s="515"/>
      <c r="E184" s="16"/>
    </row>
    <row r="185" spans="1:5">
      <c r="A185" s="28"/>
      <c r="B185" s="515" t="s">
        <v>862</v>
      </c>
      <c r="C185" s="515"/>
      <c r="D185" s="515"/>
      <c r="E185" s="16"/>
    </row>
    <row r="186" spans="1:5">
      <c r="A186" s="28"/>
      <c r="B186" s="515" t="s">
        <v>863</v>
      </c>
      <c r="C186" s="515"/>
      <c r="D186" s="515"/>
      <c r="E186" s="16"/>
    </row>
    <row r="187" spans="1:5">
      <c r="A187" s="28"/>
      <c r="B187" s="515" t="s">
        <v>864</v>
      </c>
      <c r="C187" s="515"/>
      <c r="D187" s="515"/>
      <c r="E187" s="16"/>
    </row>
    <row r="188" spans="1:5">
      <c r="A188" s="28"/>
      <c r="B188" s="377" t="s">
        <v>577</v>
      </c>
      <c r="C188" s="377"/>
      <c r="D188" s="377"/>
    </row>
    <row r="189" spans="1:5" ht="13">
      <c r="A189" s="5"/>
      <c r="B189" s="355"/>
      <c r="C189" s="355"/>
      <c r="D189" s="355"/>
    </row>
    <row r="190" spans="1:5"/>
    <row r="191" spans="1:5" ht="13">
      <c r="A191" s="5" t="s">
        <v>865</v>
      </c>
      <c r="B191" s="447" t="s">
        <v>866</v>
      </c>
      <c r="C191" s="447"/>
    </row>
    <row r="192" spans="1:5" ht="13">
      <c r="A192" s="5"/>
      <c r="B192" s="448"/>
      <c r="C192" s="448"/>
    </row>
    <row r="193" spans="1:6">
      <c r="A193" s="28" t="s">
        <v>20</v>
      </c>
      <c r="B193" s="515" t="s">
        <v>867</v>
      </c>
      <c r="C193" s="515"/>
      <c r="D193" s="515"/>
      <c r="E193" s="16"/>
    </row>
    <row r="194" spans="1:6">
      <c r="A194" s="28" t="s">
        <v>20</v>
      </c>
      <c r="B194" s="515" t="s">
        <v>868</v>
      </c>
      <c r="C194" s="515"/>
      <c r="D194" s="515"/>
      <c r="E194" s="16"/>
    </row>
    <row r="195" spans="1:6">
      <c r="A195" s="28"/>
      <c r="B195" s="515" t="s">
        <v>869</v>
      </c>
      <c r="C195" s="515"/>
      <c r="D195" s="515"/>
      <c r="E195" s="16"/>
    </row>
    <row r="196" spans="1:6">
      <c r="A196" s="28" t="s">
        <v>20</v>
      </c>
      <c r="B196" s="515" t="s">
        <v>870</v>
      </c>
      <c r="C196" s="515"/>
      <c r="D196" s="515"/>
      <c r="E196" s="16"/>
    </row>
    <row r="197" spans="1:6">
      <c r="A197" s="28" t="s">
        <v>20</v>
      </c>
      <c r="B197" s="515" t="s">
        <v>871</v>
      </c>
      <c r="C197" s="515"/>
      <c r="D197" s="515"/>
      <c r="E197" s="16"/>
    </row>
    <row r="198" spans="1:6">
      <c r="A198" s="28"/>
      <c r="B198" s="515" t="s">
        <v>872</v>
      </c>
      <c r="C198" s="515"/>
      <c r="D198" s="515"/>
      <c r="E198" s="16"/>
    </row>
    <row r="199" spans="1:6">
      <c r="A199" s="28"/>
      <c r="B199" s="515" t="s">
        <v>873</v>
      </c>
      <c r="C199" s="515"/>
      <c r="D199" s="515"/>
      <c r="E199" s="16"/>
    </row>
    <row r="200" spans="1:6">
      <c r="A200" s="28"/>
      <c r="B200" s="377" t="s">
        <v>577</v>
      </c>
      <c r="C200" s="377"/>
      <c r="D200" s="377"/>
      <c r="E200" s="10"/>
    </row>
    <row r="201" spans="1:6" ht="13">
      <c r="A201" s="5"/>
      <c r="B201" s="355"/>
      <c r="C201" s="355"/>
      <c r="D201" s="355"/>
    </row>
    <row r="202" spans="1:6"/>
    <row r="203" spans="1:6"/>
    <row r="204" spans="1:6"/>
    <row r="205" spans="1:6"/>
    <row r="206" spans="1:6"/>
    <row r="207" spans="1:6" ht="13">
      <c r="A207" s="5" t="s">
        <v>874</v>
      </c>
      <c r="B207" s="448" t="s">
        <v>875</v>
      </c>
      <c r="C207" s="448"/>
      <c r="D207" s="448"/>
      <c r="E207" s="448"/>
      <c r="F207" s="448"/>
    </row>
    <row r="208" spans="1:6" ht="13">
      <c r="A208" s="5"/>
      <c r="B208" s="508"/>
      <c r="C208" s="508"/>
      <c r="D208" s="275" t="s">
        <v>876</v>
      </c>
      <c r="E208" s="275" t="s">
        <v>877</v>
      </c>
    </row>
    <row r="209" spans="1:5" ht="13">
      <c r="A209" s="5"/>
      <c r="B209" s="438" t="s">
        <v>878</v>
      </c>
      <c r="C209" s="438"/>
      <c r="D209" s="28"/>
      <c r="E209" s="28" t="s">
        <v>20</v>
      </c>
    </row>
    <row r="210" spans="1:5" ht="13">
      <c r="A210" s="5"/>
      <c r="B210" s="438" t="s">
        <v>879</v>
      </c>
      <c r="C210" s="438"/>
      <c r="D210" s="28"/>
      <c r="E210" s="28"/>
    </row>
    <row r="211" spans="1:5" ht="13">
      <c r="A211" s="5"/>
      <c r="B211" s="438" t="s">
        <v>880</v>
      </c>
      <c r="C211" s="438"/>
      <c r="D211" s="28"/>
      <c r="E211" s="28"/>
    </row>
    <row r="212" spans="1:5" ht="13">
      <c r="A212" s="5"/>
      <c r="B212" s="438" t="s">
        <v>881</v>
      </c>
      <c r="C212" s="438"/>
      <c r="D212" s="28"/>
      <c r="E212" s="28"/>
    </row>
    <row r="213" spans="1:5" ht="13">
      <c r="A213" s="5"/>
      <c r="B213" s="438" t="s">
        <v>882</v>
      </c>
      <c r="C213" s="438"/>
      <c r="D213" s="28"/>
      <c r="E213" s="28"/>
    </row>
    <row r="214" spans="1:5" ht="13">
      <c r="A214" s="5"/>
      <c r="B214" s="438" t="s">
        <v>883</v>
      </c>
      <c r="C214" s="438"/>
      <c r="D214" s="28"/>
      <c r="E214" s="276"/>
    </row>
    <row r="215" spans="1:5" ht="13">
      <c r="A215" s="5"/>
      <c r="B215" s="438" t="s">
        <v>884</v>
      </c>
      <c r="C215" s="438"/>
      <c r="D215" s="28"/>
      <c r="E215" s="28"/>
    </row>
    <row r="216" spans="1:5" ht="13">
      <c r="A216" s="5"/>
      <c r="B216" s="438" t="s">
        <v>885</v>
      </c>
      <c r="C216" s="438"/>
      <c r="D216" s="28"/>
      <c r="E216" s="28"/>
    </row>
    <row r="217" spans="1:5" ht="13">
      <c r="A217" s="5"/>
      <c r="B217" s="438" t="s">
        <v>886</v>
      </c>
      <c r="C217" s="438"/>
      <c r="D217" s="28"/>
      <c r="E217" s="28"/>
    </row>
    <row r="218" spans="1:5" ht="13">
      <c r="A218" s="5"/>
      <c r="B218" s="438" t="s">
        <v>887</v>
      </c>
      <c r="C218" s="438"/>
      <c r="D218" s="28"/>
      <c r="E218" s="28"/>
    </row>
    <row r="219" spans="1:5" ht="13">
      <c r="A219" s="5"/>
      <c r="B219" s="438" t="s">
        <v>888</v>
      </c>
      <c r="C219" s="438"/>
      <c r="D219" s="28"/>
      <c r="E219" s="28"/>
    </row>
    <row r="220" spans="1:5"/>
    <row r="221" spans="1:5" ht="50.25" customHeight="1">
      <c r="A221" s="5" t="s">
        <v>889</v>
      </c>
      <c r="B221" s="449" t="s">
        <v>890</v>
      </c>
      <c r="C221" s="449"/>
      <c r="D221" s="449"/>
      <c r="E221" s="449"/>
    </row>
    <row r="222" spans="1:5">
      <c r="B222" s="436"/>
      <c r="C222" s="436"/>
      <c r="D222" s="436"/>
      <c r="E222" s="436"/>
    </row>
    <row r="223" spans="1:5">
      <c r="B223" s="436"/>
      <c r="C223" s="436"/>
      <c r="D223" s="436"/>
      <c r="E223" s="436"/>
    </row>
    <row r="224" spans="1:5">
      <c r="B224" s="436"/>
      <c r="C224" s="436"/>
      <c r="D224" s="436"/>
      <c r="E224" s="436"/>
    </row>
    <row r="225" spans="2:5">
      <c r="B225" s="436"/>
      <c r="C225" s="436"/>
      <c r="D225" s="436"/>
      <c r="E225" s="436"/>
    </row>
    <row r="226" spans="2:5"/>
    <row r="227" spans="2:5">
      <c r="B227" s="445" t="s">
        <v>891</v>
      </c>
      <c r="C227" s="445"/>
      <c r="D227" s="445"/>
      <c r="E227" s="445"/>
    </row>
    <row r="228" spans="2:5">
      <c r="B228" s="185"/>
      <c r="C228" s="185"/>
      <c r="D228" s="185"/>
      <c r="E228" s="185"/>
    </row>
    <row r="229" spans="2:5">
      <c r="B229" s="28"/>
      <c r="C229" s="15" t="s">
        <v>19</v>
      </c>
    </row>
    <row r="230" spans="2:5">
      <c r="B230" s="28" t="s">
        <v>20</v>
      </c>
      <c r="C230" s="15" t="s">
        <v>21</v>
      </c>
    </row>
    <row r="231" spans="2:5"/>
    <row r="232" spans="2:5"/>
    <row r="233" spans="2:5"/>
    <row r="234" spans="2:5"/>
    <row r="235" spans="2:5"/>
    <row r="236" spans="2:5"/>
    <row r="237" spans="2:5"/>
    <row r="238" spans="2:5"/>
    <row r="239" spans="2:5"/>
    <row r="240" spans="2:5"/>
    <row r="241"/>
    <row r="242"/>
  </sheetData>
  <mergeCells count="148">
    <mergeCell ref="A110:A111"/>
    <mergeCell ref="D15:E15"/>
    <mergeCell ref="D16:E16"/>
    <mergeCell ref="D17:E17"/>
    <mergeCell ref="D18:E18"/>
    <mergeCell ref="B20:F20"/>
    <mergeCell ref="B21:F21"/>
    <mergeCell ref="B22:F22"/>
    <mergeCell ref="B23:F23"/>
    <mergeCell ref="B25:F25"/>
    <mergeCell ref="B58:D58"/>
    <mergeCell ref="B59:D59"/>
    <mergeCell ref="B106:F106"/>
    <mergeCell ref="B60:D60"/>
    <mergeCell ref="B62:F62"/>
    <mergeCell ref="B83:F83"/>
    <mergeCell ref="B105:E105"/>
    <mergeCell ref="B63:F63"/>
    <mergeCell ref="B64:F64"/>
    <mergeCell ref="B65:F65"/>
    <mergeCell ref="C103:F103"/>
    <mergeCell ref="B50:D50"/>
    <mergeCell ref="B86:F86"/>
    <mergeCell ref="C93:F93"/>
    <mergeCell ref="C119:F119"/>
    <mergeCell ref="B121:F121"/>
    <mergeCell ref="B118:F118"/>
    <mergeCell ref="B110:C111"/>
    <mergeCell ref="B127:E127"/>
    <mergeCell ref="B140:D140"/>
    <mergeCell ref="B144:F144"/>
    <mergeCell ref="B138:D138"/>
    <mergeCell ref="B139:D139"/>
    <mergeCell ref="B123:D123"/>
    <mergeCell ref="B124:D124"/>
    <mergeCell ref="E110:E111"/>
    <mergeCell ref="D110:D111"/>
    <mergeCell ref="B136:D136"/>
    <mergeCell ref="B137:D137"/>
    <mergeCell ref="B125:D125"/>
    <mergeCell ref="B129:E129"/>
    <mergeCell ref="B133:F133"/>
    <mergeCell ref="B135:D135"/>
    <mergeCell ref="B149:D149"/>
    <mergeCell ref="B150:D150"/>
    <mergeCell ref="B146:D146"/>
    <mergeCell ref="B162:F162"/>
    <mergeCell ref="B147:D147"/>
    <mergeCell ref="B148:D148"/>
    <mergeCell ref="A1:F1"/>
    <mergeCell ref="B46:D46"/>
    <mergeCell ref="B48:D48"/>
    <mergeCell ref="B44:C44"/>
    <mergeCell ref="B40:F40"/>
    <mergeCell ref="B42:C42"/>
    <mergeCell ref="B43:C43"/>
    <mergeCell ref="B49:D49"/>
    <mergeCell ref="B4:F4"/>
    <mergeCell ref="B38:D38"/>
    <mergeCell ref="B39:D39"/>
    <mergeCell ref="B3:F3"/>
    <mergeCell ref="B5:F5"/>
    <mergeCell ref="B6:F6"/>
    <mergeCell ref="B7:F7"/>
    <mergeCell ref="B8:F8"/>
    <mergeCell ref="B57:D57"/>
    <mergeCell ref="C99:F99"/>
    <mergeCell ref="B66:F66"/>
    <mergeCell ref="B84:F84"/>
    <mergeCell ref="B85:F85"/>
    <mergeCell ref="B9:F9"/>
    <mergeCell ref="B10:F10"/>
    <mergeCell ref="B11:F11"/>
    <mergeCell ref="B12:F12"/>
    <mergeCell ref="B13:F13"/>
    <mergeCell ref="B14:F14"/>
    <mergeCell ref="B54:D54"/>
    <mergeCell ref="B55:D55"/>
    <mergeCell ref="B56:D56"/>
    <mergeCell ref="B51:D51"/>
    <mergeCell ref="B52:D52"/>
    <mergeCell ref="B217:C217"/>
    <mergeCell ref="B218:C218"/>
    <mergeCell ref="B216:C216"/>
    <mergeCell ref="B209:C209"/>
    <mergeCell ref="B210:C210"/>
    <mergeCell ref="B211:C211"/>
    <mergeCell ref="B208:C208"/>
    <mergeCell ref="B151:D151"/>
    <mergeCell ref="B152:D152"/>
    <mergeCell ref="B173:C173"/>
    <mergeCell ref="B189:D189"/>
    <mergeCell ref="B185:D185"/>
    <mergeCell ref="B186:D186"/>
    <mergeCell ref="B187:D187"/>
    <mergeCell ref="B184:D184"/>
    <mergeCell ref="B174:C174"/>
    <mergeCell ref="B175:C175"/>
    <mergeCell ref="B198:D198"/>
    <mergeCell ref="B166:C166"/>
    <mergeCell ref="B227:E227"/>
    <mergeCell ref="B27:F27"/>
    <mergeCell ref="B28:F28"/>
    <mergeCell ref="B29:F29"/>
    <mergeCell ref="B30:F30"/>
    <mergeCell ref="B31:F31"/>
    <mergeCell ref="B32:F32"/>
    <mergeCell ref="B33:F33"/>
    <mergeCell ref="B34:F34"/>
    <mergeCell ref="A107:F107"/>
    <mergeCell ref="A108:F108"/>
    <mergeCell ref="A109:F109"/>
    <mergeCell ref="C159:C160"/>
    <mergeCell ref="B221:E221"/>
    <mergeCell ref="B222:E225"/>
    <mergeCell ref="B131:E131"/>
    <mergeCell ref="F110:F111"/>
    <mergeCell ref="C95:F95"/>
    <mergeCell ref="C96:F96"/>
    <mergeCell ref="C97:F97"/>
    <mergeCell ref="C98:F98"/>
    <mergeCell ref="C100:F100"/>
    <mergeCell ref="C101:F101"/>
    <mergeCell ref="C102:F102"/>
    <mergeCell ref="B219:C219"/>
    <mergeCell ref="B215:C215"/>
    <mergeCell ref="B212:C212"/>
    <mergeCell ref="B213:C213"/>
    <mergeCell ref="B214:C214"/>
    <mergeCell ref="B153:D153"/>
    <mergeCell ref="B155:F155"/>
    <mergeCell ref="B179:C179"/>
    <mergeCell ref="B191:C191"/>
    <mergeCell ref="B180:D180"/>
    <mergeCell ref="B192:C192"/>
    <mergeCell ref="B181:D181"/>
    <mergeCell ref="B182:D182"/>
    <mergeCell ref="B183:D183"/>
    <mergeCell ref="B188:D188"/>
    <mergeCell ref="B199:D199"/>
    <mergeCell ref="B207:F207"/>
    <mergeCell ref="B200:D200"/>
    <mergeCell ref="B201:D201"/>
    <mergeCell ref="B193:D193"/>
    <mergeCell ref="B194:D194"/>
    <mergeCell ref="B195:D195"/>
    <mergeCell ref="B196:D196"/>
    <mergeCell ref="B197:D197"/>
  </mergeCells>
  <phoneticPr fontId="0" type="noConversion"/>
  <pageMargins left="0.75" right="0.75" top="1" bottom="1" header="0.5" footer="0.5"/>
  <pageSetup scale="75" orientation="portrait" r:id="rId1"/>
  <headerFooter alignWithMargins="0">
    <oddHeader>&amp;LCommon Data Set 2020-2021</oddHeader>
    <oddFooter>&amp;LCDS-H&amp;C
&amp;RPage &amp;P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zoomScaleNormal="100" workbookViewId="0">
      <selection sqref="A1:K1"/>
    </sheetView>
  </sheetViews>
  <sheetFormatPr defaultColWidth="0" defaultRowHeight="12.5" zeroHeight="1"/>
  <cols>
    <col min="1" max="2" width="3.7265625" style="3" customWidth="1"/>
    <col min="3" max="3" width="10.7265625" style="3" customWidth="1"/>
    <col min="4" max="11" width="9" style="3" customWidth="1"/>
    <col min="12" max="12" width="4.1796875" style="3" customWidth="1"/>
    <col min="13" max="16384" width="0" style="3" hidden="1"/>
  </cols>
  <sheetData>
    <row r="1" spans="1:17" ht="18">
      <c r="A1" s="358" t="s">
        <v>892</v>
      </c>
      <c r="B1" s="358"/>
      <c r="C1" s="358"/>
      <c r="D1" s="358"/>
      <c r="E1" s="358"/>
      <c r="F1" s="358"/>
      <c r="G1" s="358"/>
      <c r="H1" s="358"/>
      <c r="I1" s="358"/>
      <c r="J1" s="358"/>
      <c r="K1" s="358"/>
    </row>
    <row r="2" spans="1:17"/>
    <row r="3" spans="1:17" ht="42" customHeight="1">
      <c r="A3" s="277" t="s">
        <v>893</v>
      </c>
      <c r="B3" s="446" t="s">
        <v>894</v>
      </c>
      <c r="C3" s="410"/>
      <c r="D3" s="410"/>
      <c r="E3" s="410"/>
      <c r="F3" s="410"/>
      <c r="G3" s="410"/>
      <c r="H3" s="410"/>
      <c r="I3" s="410"/>
      <c r="J3" s="410"/>
      <c r="K3" s="410"/>
    </row>
    <row r="4" spans="1:17" ht="51.5" customHeight="1">
      <c r="B4" s="553" t="s">
        <v>895</v>
      </c>
      <c r="C4" s="554"/>
      <c r="D4" s="554"/>
      <c r="E4" s="554"/>
      <c r="F4" s="554"/>
      <c r="G4" s="554"/>
      <c r="H4" s="554"/>
      <c r="I4" s="554"/>
      <c r="J4" s="554"/>
      <c r="K4" s="555"/>
    </row>
    <row r="5" spans="1:17" s="122" customFormat="1">
      <c r="B5" s="278"/>
      <c r="C5" s="279"/>
      <c r="D5" s="280"/>
      <c r="E5" s="280"/>
      <c r="F5" s="280"/>
      <c r="G5" s="280"/>
      <c r="H5" s="280"/>
      <c r="I5" s="281"/>
      <c r="J5" s="278" t="s">
        <v>896</v>
      </c>
      <c r="K5" s="278" t="s">
        <v>897</v>
      </c>
    </row>
    <row r="6" spans="1:17" s="12" customFormat="1" ht="55.5" customHeight="1">
      <c r="B6" s="282" t="s">
        <v>144</v>
      </c>
      <c r="C6" s="558" t="s">
        <v>898</v>
      </c>
      <c r="D6" s="558"/>
      <c r="E6" s="558"/>
      <c r="F6" s="558"/>
      <c r="G6" s="558"/>
      <c r="H6" s="558"/>
      <c r="I6" s="558"/>
      <c r="J6" s="283" t="s">
        <v>798</v>
      </c>
      <c r="K6" s="283" t="s">
        <v>899</v>
      </c>
    </row>
    <row r="7" spans="1:17" s="12" customFormat="1" ht="46.5" customHeight="1">
      <c r="B7" s="282" t="s">
        <v>146</v>
      </c>
      <c r="C7" s="558" t="s">
        <v>900</v>
      </c>
      <c r="D7" s="558"/>
      <c r="E7" s="558"/>
      <c r="F7" s="558"/>
      <c r="G7" s="558"/>
      <c r="H7" s="558"/>
      <c r="I7" s="558"/>
      <c r="J7" s="283" t="s">
        <v>798</v>
      </c>
      <c r="K7" s="283" t="s">
        <v>901</v>
      </c>
    </row>
    <row r="8" spans="1:17" s="12" customFormat="1" ht="24.75" customHeight="1">
      <c r="B8" s="282" t="s">
        <v>148</v>
      </c>
      <c r="C8" s="559" t="s">
        <v>902</v>
      </c>
      <c r="D8" s="559"/>
      <c r="E8" s="559"/>
      <c r="F8" s="559"/>
      <c r="G8" s="559"/>
      <c r="H8" s="559"/>
      <c r="I8" s="559"/>
      <c r="J8" s="283" t="s">
        <v>798</v>
      </c>
      <c r="K8" s="283" t="s">
        <v>903</v>
      </c>
    </row>
    <row r="9" spans="1:17" s="12" customFormat="1" ht="25.5" customHeight="1">
      <c r="B9" s="282" t="s">
        <v>150</v>
      </c>
      <c r="C9" s="559" t="s">
        <v>904</v>
      </c>
      <c r="D9" s="559"/>
      <c r="E9" s="559"/>
      <c r="F9" s="559"/>
      <c r="G9" s="559"/>
      <c r="H9" s="559"/>
      <c r="I9" s="559"/>
      <c r="J9" s="283" t="s">
        <v>798</v>
      </c>
      <c r="K9" s="283" t="s">
        <v>798</v>
      </c>
    </row>
    <row r="10" spans="1:17" s="12" customFormat="1">
      <c r="B10" s="282" t="s">
        <v>152</v>
      </c>
      <c r="C10" s="559" t="s">
        <v>905</v>
      </c>
      <c r="D10" s="559"/>
      <c r="E10" s="559"/>
      <c r="F10" s="559"/>
      <c r="G10" s="559"/>
      <c r="H10" s="559"/>
      <c r="I10" s="559"/>
      <c r="J10" s="283" t="s">
        <v>903</v>
      </c>
      <c r="K10" s="283" t="s">
        <v>798</v>
      </c>
    </row>
    <row r="11" spans="1:17" s="12" customFormat="1">
      <c r="B11" s="282" t="s">
        <v>154</v>
      </c>
      <c r="C11" s="559" t="s">
        <v>906</v>
      </c>
      <c r="D11" s="559"/>
      <c r="E11" s="559"/>
      <c r="F11" s="559"/>
      <c r="G11" s="559"/>
      <c r="H11" s="559"/>
      <c r="I11" s="559"/>
      <c r="J11" s="283" t="s">
        <v>798</v>
      </c>
      <c r="K11" s="283" t="s">
        <v>798</v>
      </c>
    </row>
    <row r="12" spans="1:17" s="12" customFormat="1">
      <c r="B12" s="282" t="s">
        <v>156</v>
      </c>
      <c r="C12" s="559" t="s">
        <v>907</v>
      </c>
      <c r="D12" s="559"/>
      <c r="E12" s="559"/>
      <c r="F12" s="559"/>
      <c r="G12" s="559"/>
      <c r="H12" s="559"/>
      <c r="I12" s="559"/>
      <c r="J12" s="283" t="s">
        <v>798</v>
      </c>
      <c r="K12" s="283" t="s">
        <v>903</v>
      </c>
    </row>
    <row r="13" spans="1:17" ht="12.75" customHeight="1">
      <c r="B13" s="204"/>
      <c r="C13" s="204"/>
      <c r="D13" s="204"/>
      <c r="E13" s="204"/>
      <c r="F13" s="204"/>
      <c r="G13" s="204"/>
      <c r="H13" s="204"/>
      <c r="I13" s="204"/>
      <c r="J13" s="204"/>
      <c r="K13" s="204"/>
      <c r="Q13" s="284"/>
    </row>
    <row r="14" spans="1:17" ht="28" customHeight="1">
      <c r="B14" s="556" t="s">
        <v>908</v>
      </c>
      <c r="C14" s="557"/>
      <c r="D14" s="557"/>
      <c r="E14" s="557"/>
      <c r="F14" s="557"/>
      <c r="G14" s="557"/>
      <c r="H14" s="557"/>
      <c r="I14" s="557"/>
      <c r="J14" s="557"/>
      <c r="K14" s="557"/>
    </row>
    <row r="15" spans="1:17" ht="49.5" customHeight="1">
      <c r="B15" s="556" t="s">
        <v>909</v>
      </c>
      <c r="C15" s="557"/>
      <c r="D15" s="557"/>
      <c r="E15" s="557"/>
      <c r="F15" s="557"/>
      <c r="G15" s="557"/>
      <c r="H15" s="557"/>
      <c r="I15" s="557"/>
      <c r="J15" s="557"/>
      <c r="K15" s="557"/>
    </row>
    <row r="16" spans="1:17" ht="28" customHeight="1">
      <c r="B16" s="556" t="s">
        <v>910</v>
      </c>
      <c r="C16" s="556"/>
      <c r="D16" s="556"/>
      <c r="E16" s="556"/>
      <c r="F16" s="556"/>
      <c r="G16" s="556"/>
      <c r="H16" s="556"/>
      <c r="I16" s="556"/>
      <c r="J16" s="556"/>
      <c r="K16" s="556"/>
    </row>
    <row r="17" spans="1:11" ht="67.5" customHeight="1">
      <c r="B17" s="556" t="s">
        <v>911</v>
      </c>
      <c r="C17" s="557"/>
      <c r="D17" s="557"/>
      <c r="E17" s="557"/>
      <c r="F17" s="557"/>
      <c r="G17" s="557"/>
      <c r="H17" s="557"/>
      <c r="I17" s="557"/>
      <c r="J17" s="557"/>
      <c r="K17" s="557"/>
    </row>
    <row r="18" spans="1:11" ht="26.25" customHeight="1">
      <c r="B18" s="556" t="s">
        <v>912</v>
      </c>
      <c r="C18" s="557"/>
      <c r="D18" s="557"/>
      <c r="E18" s="557"/>
      <c r="F18" s="557"/>
      <c r="G18" s="557"/>
      <c r="H18" s="557"/>
      <c r="I18" s="557"/>
      <c r="J18" s="557"/>
      <c r="K18" s="557"/>
    </row>
    <row r="19" spans="1:11">
      <c r="C19" s="13"/>
      <c r="D19" s="13"/>
      <c r="E19" s="13"/>
      <c r="F19" s="13"/>
      <c r="G19" s="13"/>
      <c r="H19" s="13"/>
      <c r="I19" s="13"/>
      <c r="J19" s="13"/>
      <c r="K19" s="13"/>
    </row>
    <row r="20" spans="1:11" ht="13">
      <c r="A20" s="6" t="s">
        <v>893</v>
      </c>
      <c r="B20" s="530"/>
      <c r="C20" s="531"/>
      <c r="D20" s="531"/>
      <c r="E20" s="531"/>
      <c r="F20" s="531"/>
      <c r="G20" s="531"/>
      <c r="H20" s="532"/>
      <c r="I20" s="275" t="s">
        <v>913</v>
      </c>
      <c r="J20" s="275" t="s">
        <v>914</v>
      </c>
      <c r="K20" s="275" t="s">
        <v>490</v>
      </c>
    </row>
    <row r="21" spans="1:11" ht="13">
      <c r="A21" s="6"/>
      <c r="B21" s="28" t="s">
        <v>144</v>
      </c>
      <c r="C21" s="360" t="s">
        <v>915</v>
      </c>
      <c r="D21" s="360"/>
      <c r="E21" s="360"/>
      <c r="F21" s="360"/>
      <c r="G21" s="360"/>
      <c r="H21" s="361"/>
      <c r="I21" s="28">
        <v>68</v>
      </c>
      <c r="J21" s="28">
        <v>156</v>
      </c>
      <c r="K21" s="28">
        <f>I21+J21</f>
        <v>224</v>
      </c>
    </row>
    <row r="22" spans="1:11" ht="13">
      <c r="A22" s="6"/>
      <c r="B22" s="28" t="s">
        <v>146</v>
      </c>
      <c r="C22" s="360" t="s">
        <v>916</v>
      </c>
      <c r="D22" s="360"/>
      <c r="E22" s="360"/>
      <c r="F22" s="360"/>
      <c r="G22" s="360"/>
      <c r="H22" s="361"/>
      <c r="I22" s="28">
        <v>18</v>
      </c>
      <c r="J22" s="28">
        <v>20</v>
      </c>
      <c r="K22" s="28">
        <f t="shared" ref="K22:K30" si="0">I22+J22</f>
        <v>38</v>
      </c>
    </row>
    <row r="23" spans="1:11" ht="13">
      <c r="A23" s="6"/>
      <c r="B23" s="28" t="s">
        <v>148</v>
      </c>
      <c r="C23" s="360" t="s">
        <v>917</v>
      </c>
      <c r="D23" s="360"/>
      <c r="E23" s="360"/>
      <c r="F23" s="360"/>
      <c r="G23" s="360"/>
      <c r="H23" s="361"/>
      <c r="I23" s="28">
        <v>18</v>
      </c>
      <c r="J23" s="28">
        <v>40</v>
      </c>
      <c r="K23" s="28">
        <f t="shared" si="0"/>
        <v>58</v>
      </c>
    </row>
    <row r="24" spans="1:11" ht="13">
      <c r="A24" s="6"/>
      <c r="B24" s="28" t="s">
        <v>150</v>
      </c>
      <c r="C24" s="360" t="s">
        <v>918</v>
      </c>
      <c r="D24" s="360"/>
      <c r="E24" s="360"/>
      <c r="F24" s="360"/>
      <c r="G24" s="360"/>
      <c r="H24" s="361"/>
      <c r="I24" s="28">
        <v>50</v>
      </c>
      <c r="J24" s="28">
        <v>115</v>
      </c>
      <c r="K24" s="28">
        <f t="shared" si="0"/>
        <v>165</v>
      </c>
    </row>
    <row r="25" spans="1:11" ht="14.25" customHeight="1">
      <c r="A25" s="6"/>
      <c r="B25" s="28" t="s">
        <v>152</v>
      </c>
      <c r="C25" s="360" t="s">
        <v>919</v>
      </c>
      <c r="D25" s="360"/>
      <c r="E25" s="360"/>
      <c r="F25" s="360"/>
      <c r="G25" s="360"/>
      <c r="H25" s="361"/>
      <c r="I25" s="28">
        <v>0</v>
      </c>
      <c r="J25" s="28">
        <v>0</v>
      </c>
      <c r="K25" s="28">
        <f t="shared" si="0"/>
        <v>0</v>
      </c>
    </row>
    <row r="26" spans="1:11" ht="12" customHeight="1">
      <c r="A26" s="6"/>
      <c r="B26" s="28" t="s">
        <v>154</v>
      </c>
      <c r="C26" s="360" t="s">
        <v>920</v>
      </c>
      <c r="D26" s="360"/>
      <c r="E26" s="360"/>
      <c r="F26" s="360"/>
      <c r="G26" s="360"/>
      <c r="H26" s="361"/>
      <c r="I26" s="28">
        <v>49</v>
      </c>
      <c r="J26" s="28">
        <v>63</v>
      </c>
      <c r="K26" s="28">
        <f t="shared" si="0"/>
        <v>112</v>
      </c>
    </row>
    <row r="27" spans="1:11" ht="26.25" customHeight="1">
      <c r="A27" s="6"/>
      <c r="B27" s="28" t="s">
        <v>156</v>
      </c>
      <c r="C27" s="360" t="s">
        <v>921</v>
      </c>
      <c r="D27" s="360"/>
      <c r="E27" s="360"/>
      <c r="F27" s="360"/>
      <c r="G27" s="360"/>
      <c r="H27" s="361"/>
      <c r="I27" s="28">
        <v>18</v>
      </c>
      <c r="J27" s="28">
        <v>74</v>
      </c>
      <c r="K27" s="28">
        <f t="shared" si="0"/>
        <v>92</v>
      </c>
    </row>
    <row r="28" spans="1:11" ht="13">
      <c r="A28" s="6"/>
      <c r="B28" s="28" t="s">
        <v>158</v>
      </c>
      <c r="C28" s="360" t="s">
        <v>922</v>
      </c>
      <c r="D28" s="360"/>
      <c r="E28" s="360"/>
      <c r="F28" s="360"/>
      <c r="G28" s="360"/>
      <c r="H28" s="361"/>
      <c r="I28" s="28">
        <v>1</v>
      </c>
      <c r="J28" s="28">
        <v>20</v>
      </c>
      <c r="K28" s="28">
        <f t="shared" si="0"/>
        <v>21</v>
      </c>
    </row>
    <row r="29" spans="1:11" ht="25.5" customHeight="1">
      <c r="A29" s="6"/>
      <c r="B29" s="28" t="s">
        <v>771</v>
      </c>
      <c r="C29" s="360" t="s">
        <v>923</v>
      </c>
      <c r="D29" s="360"/>
      <c r="E29" s="360"/>
      <c r="F29" s="360"/>
      <c r="G29" s="360"/>
      <c r="H29" s="361"/>
      <c r="I29" s="28">
        <v>0</v>
      </c>
      <c r="J29" s="28">
        <v>7</v>
      </c>
      <c r="K29" s="28">
        <f t="shared" si="0"/>
        <v>7</v>
      </c>
    </row>
    <row r="30" spans="1:11" ht="25.5" customHeight="1">
      <c r="A30" s="6"/>
      <c r="B30" s="28" t="s">
        <v>773</v>
      </c>
      <c r="C30" s="361" t="s">
        <v>924</v>
      </c>
      <c r="D30" s="436"/>
      <c r="E30" s="436"/>
      <c r="F30" s="436"/>
      <c r="G30" s="436"/>
      <c r="H30" s="436"/>
      <c r="I30" s="28">
        <v>0</v>
      </c>
      <c r="J30" s="28">
        <v>0</v>
      </c>
      <c r="K30" s="28">
        <f t="shared" si="0"/>
        <v>0</v>
      </c>
    </row>
    <row r="31" spans="1:11" ht="10.5" customHeight="1">
      <c r="I31" s="84"/>
      <c r="J31" s="84"/>
      <c r="K31" s="329"/>
    </row>
    <row r="32" spans="1:11" ht="13">
      <c r="A32" s="6" t="s">
        <v>925</v>
      </c>
      <c r="B32" s="447" t="s">
        <v>926</v>
      </c>
      <c r="C32" s="448"/>
      <c r="D32" s="448"/>
      <c r="E32" s="448"/>
      <c r="F32" s="448"/>
      <c r="G32" s="448"/>
      <c r="H32" s="448"/>
      <c r="I32" s="448"/>
      <c r="J32" s="448"/>
      <c r="K32" s="448"/>
    </row>
    <row r="33" spans="1:11" ht="65.5" customHeight="1">
      <c r="B33" s="354" t="s">
        <v>927</v>
      </c>
      <c r="C33" s="354"/>
      <c r="D33" s="354"/>
      <c r="E33" s="354"/>
      <c r="F33" s="354"/>
      <c r="G33" s="354"/>
      <c r="H33" s="354"/>
      <c r="I33" s="354"/>
      <c r="J33" s="354"/>
      <c r="K33" s="354"/>
    </row>
    <row r="34" spans="1:11" ht="12.75" customHeight="1">
      <c r="B34" s="411" t="s">
        <v>928</v>
      </c>
      <c r="C34" s="411"/>
      <c r="D34" s="411"/>
      <c r="E34" s="411"/>
      <c r="F34" s="411"/>
      <c r="G34" s="411"/>
      <c r="H34" s="411"/>
      <c r="I34" s="411"/>
      <c r="J34" s="411"/>
      <c r="K34" s="411"/>
    </row>
    <row r="35" spans="1:11" ht="11.25" customHeight="1">
      <c r="B35" s="7"/>
      <c r="C35" s="7"/>
      <c r="D35" s="7"/>
      <c r="E35" s="7"/>
      <c r="F35" s="7"/>
      <c r="G35" s="7"/>
      <c r="H35" s="7"/>
      <c r="I35" s="7"/>
      <c r="J35" s="7"/>
      <c r="K35" s="7"/>
    </row>
    <row r="36" spans="1:11" s="205" customFormat="1" ht="13">
      <c r="A36" s="277"/>
      <c r="B36" s="566" t="s">
        <v>929</v>
      </c>
      <c r="C36" s="566"/>
      <c r="D36" s="566"/>
      <c r="E36" s="566"/>
      <c r="F36" s="566"/>
      <c r="G36" s="213">
        <f>('CDS-B'!C20+'CDS-B'!D20+('CDS-B'!E20+'CDS-B'!F20)*0.3333)/(I21+(J21*0.3333))</f>
        <v>20.653471650438188</v>
      </c>
      <c r="H36" s="285" t="s">
        <v>930</v>
      </c>
      <c r="I36" s="205" t="s">
        <v>931</v>
      </c>
      <c r="J36" s="213">
        <f>'CDS-B'!C24</f>
        <v>2961</v>
      </c>
      <c r="K36" s="205" t="s">
        <v>932</v>
      </c>
    </row>
    <row r="37" spans="1:11" s="205" customFormat="1">
      <c r="I37" s="79" t="s">
        <v>933</v>
      </c>
      <c r="J37" s="213">
        <f>K21</f>
        <v>224</v>
      </c>
      <c r="K37" s="205" t="s">
        <v>934</v>
      </c>
    </row>
    <row r="38" spans="1:11" ht="16.5" customHeight="1">
      <c r="A38" s="277" t="s">
        <v>935</v>
      </c>
      <c r="B38" s="447" t="s">
        <v>936</v>
      </c>
      <c r="C38" s="448"/>
      <c r="D38" s="448"/>
      <c r="E38" s="448"/>
      <c r="F38" s="448"/>
      <c r="G38" s="448"/>
      <c r="H38" s="448"/>
      <c r="I38" s="448"/>
      <c r="J38" s="448"/>
      <c r="K38" s="448"/>
    </row>
    <row r="39" spans="1:11" ht="27" customHeight="1">
      <c r="A39" s="6"/>
      <c r="B39" s="354" t="s">
        <v>937</v>
      </c>
      <c r="C39" s="354"/>
      <c r="D39" s="354"/>
      <c r="E39" s="354"/>
      <c r="F39" s="354"/>
      <c r="G39" s="354"/>
      <c r="H39" s="354"/>
      <c r="I39" s="354"/>
      <c r="J39" s="354"/>
      <c r="K39" s="354"/>
    </row>
    <row r="40" spans="1:11" ht="27" customHeight="1">
      <c r="A40" s="6"/>
      <c r="B40" s="357" t="s">
        <v>938</v>
      </c>
      <c r="C40" s="354"/>
      <c r="D40" s="354"/>
      <c r="E40" s="354"/>
      <c r="F40" s="354"/>
      <c r="G40" s="354"/>
      <c r="H40" s="354"/>
      <c r="I40" s="354"/>
      <c r="J40" s="354"/>
      <c r="K40" s="354"/>
    </row>
    <row r="41" spans="1:11" ht="111.75" customHeight="1">
      <c r="A41" s="6"/>
      <c r="B41" s="560" t="s">
        <v>939</v>
      </c>
      <c r="C41" s="354"/>
      <c r="D41" s="354"/>
      <c r="E41" s="354"/>
      <c r="F41" s="354"/>
      <c r="G41" s="354"/>
      <c r="H41" s="354"/>
      <c r="I41" s="354"/>
      <c r="J41" s="354"/>
      <c r="K41" s="354"/>
    </row>
    <row r="42" spans="1:11" ht="90" customHeight="1">
      <c r="A42" s="6"/>
      <c r="B42" s="560" t="s">
        <v>940</v>
      </c>
      <c r="C42" s="354"/>
      <c r="D42" s="354"/>
      <c r="E42" s="354"/>
      <c r="F42" s="354"/>
      <c r="G42" s="354"/>
      <c r="H42" s="354"/>
      <c r="I42" s="354"/>
      <c r="J42" s="354"/>
      <c r="K42" s="354"/>
    </row>
    <row r="43" spans="1:11" ht="54" customHeight="1">
      <c r="A43" s="6"/>
      <c r="B43" s="354" t="s">
        <v>941</v>
      </c>
      <c r="C43" s="354"/>
      <c r="D43" s="354"/>
      <c r="E43" s="354"/>
      <c r="F43" s="354"/>
      <c r="G43" s="354"/>
      <c r="H43" s="354"/>
      <c r="I43" s="354"/>
      <c r="J43" s="354"/>
      <c r="K43" s="354"/>
    </row>
    <row r="44" spans="1:11" ht="13">
      <c r="A44" s="6"/>
      <c r="B44" s="286"/>
      <c r="C44" s="286"/>
      <c r="D44" s="286"/>
      <c r="E44" s="286"/>
      <c r="F44" s="286"/>
      <c r="G44" s="286"/>
      <c r="H44" s="286"/>
      <c r="I44" s="286"/>
      <c r="J44" s="286"/>
      <c r="K44" s="286"/>
    </row>
    <row r="45" spans="1:11" ht="13">
      <c r="A45" s="6"/>
      <c r="B45" s="567" t="s">
        <v>942</v>
      </c>
      <c r="C45" s="568"/>
      <c r="D45" s="568"/>
      <c r="E45" s="568"/>
      <c r="F45" s="568"/>
      <c r="G45" s="568"/>
      <c r="H45" s="568"/>
      <c r="I45" s="568"/>
      <c r="J45" s="568"/>
      <c r="K45" s="568"/>
    </row>
    <row r="46" spans="1:11"/>
    <row r="47" spans="1:11" ht="13">
      <c r="A47" s="6"/>
      <c r="B47" s="565" t="s">
        <v>943</v>
      </c>
      <c r="C47" s="565"/>
      <c r="D47" s="565"/>
      <c r="E47" s="565"/>
      <c r="F47" s="565"/>
      <c r="G47" s="565"/>
      <c r="H47" s="565"/>
      <c r="I47" s="565"/>
      <c r="J47" s="565"/>
      <c r="K47" s="565"/>
    </row>
    <row r="48" spans="1:11" ht="12.75" customHeight="1">
      <c r="A48" s="6"/>
      <c r="B48" s="563"/>
      <c r="C48" s="564"/>
      <c r="D48" s="287" t="s">
        <v>944</v>
      </c>
      <c r="E48" s="287" t="s">
        <v>945</v>
      </c>
      <c r="F48" s="287" t="s">
        <v>946</v>
      </c>
      <c r="G48" s="287" t="s">
        <v>947</v>
      </c>
      <c r="H48" s="287" t="s">
        <v>948</v>
      </c>
      <c r="I48" s="287" t="s">
        <v>949</v>
      </c>
      <c r="J48" s="287" t="s">
        <v>950</v>
      </c>
      <c r="K48" s="287" t="s">
        <v>490</v>
      </c>
    </row>
    <row r="49" spans="1:11" ht="26.25" customHeight="1">
      <c r="A49" s="6"/>
      <c r="B49" s="561" t="s">
        <v>951</v>
      </c>
      <c r="C49" s="562"/>
      <c r="D49" s="28">
        <v>80</v>
      </c>
      <c r="E49" s="28">
        <v>113</v>
      </c>
      <c r="F49" s="28">
        <v>96</v>
      </c>
      <c r="G49" s="28">
        <v>51</v>
      </c>
      <c r="H49" s="28">
        <v>6</v>
      </c>
      <c r="I49" s="28">
        <v>17</v>
      </c>
      <c r="J49" s="28">
        <v>5</v>
      </c>
      <c r="K49" s="28">
        <f>SUM(D49:J49)</f>
        <v>368</v>
      </c>
    </row>
    <row r="50" spans="1:11">
      <c r="B50" s="353"/>
      <c r="C50" s="353"/>
    </row>
    <row r="51" spans="1:11" ht="12.75" customHeight="1">
      <c r="A51" s="6"/>
      <c r="B51" s="563"/>
      <c r="C51" s="564"/>
      <c r="D51" s="287" t="s">
        <v>944</v>
      </c>
      <c r="E51" s="287" t="s">
        <v>945</v>
      </c>
      <c r="F51" s="287" t="s">
        <v>946</v>
      </c>
      <c r="G51" s="287" t="s">
        <v>947</v>
      </c>
      <c r="H51" s="287" t="s">
        <v>948</v>
      </c>
      <c r="I51" s="287" t="s">
        <v>949</v>
      </c>
      <c r="J51" s="287" t="s">
        <v>950</v>
      </c>
      <c r="K51" s="287" t="s">
        <v>490</v>
      </c>
    </row>
    <row r="52" spans="1:11" ht="26.25" customHeight="1">
      <c r="A52" s="6"/>
      <c r="B52" s="563" t="s">
        <v>952</v>
      </c>
      <c r="C52" s="564"/>
      <c r="D52" s="28"/>
      <c r="E52" s="28"/>
      <c r="F52" s="28"/>
      <c r="G52" s="28"/>
      <c r="H52" s="28"/>
      <c r="I52" s="28"/>
      <c r="J52" s="28"/>
      <c r="K52" s="28">
        <f>SUM(D52:J52)</f>
        <v>0</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2020-2021</oddHeader>
    <oddFooter>&amp;LCDS-I&amp;C
&amp;RPage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5"/>
  <sheetViews>
    <sheetView showRuler="0" zoomScaleNormal="100" zoomScalePageLayoutView="70" workbookViewId="0">
      <selection sqref="A1:F1"/>
    </sheetView>
  </sheetViews>
  <sheetFormatPr defaultColWidth="9.1796875" defaultRowHeight="12.5"/>
  <cols>
    <col min="1" max="1" width="3.7265625" style="4" customWidth="1"/>
    <col min="2" max="2" width="42" style="3" customWidth="1"/>
    <col min="3" max="3" width="20.26953125" style="3" customWidth="1"/>
    <col min="4" max="5" width="15.453125" style="3" customWidth="1"/>
    <col min="6" max="6" width="19.7265625" style="3" bestFit="1" customWidth="1"/>
    <col min="7" max="7" width="0.7265625" style="3" customWidth="1"/>
    <col min="8" max="8" width="9.1796875" style="3"/>
    <col min="9" max="9" width="0" style="3" hidden="1" customWidth="1"/>
    <col min="10" max="10" width="37.453125" style="3" hidden="1" customWidth="1"/>
    <col min="11" max="14" width="0" style="3" hidden="1" customWidth="1"/>
    <col min="15" max="16384" width="9.1796875" style="3"/>
  </cols>
  <sheetData>
    <row r="1" spans="1:12" ht="18">
      <c r="A1" s="569" t="s">
        <v>953</v>
      </c>
      <c r="B1" s="569"/>
      <c r="C1" s="569"/>
      <c r="D1" s="569"/>
      <c r="E1" s="569"/>
      <c r="F1" s="569"/>
    </row>
    <row r="3" spans="1:12" ht="13">
      <c r="A3" s="175" t="s">
        <v>954</v>
      </c>
      <c r="B3" s="277" t="s">
        <v>955</v>
      </c>
    </row>
    <row r="4" spans="1:12" s="205" customFormat="1" ht="72" customHeight="1" thickBot="1">
      <c r="A4" s="121"/>
      <c r="B4" s="426" t="s">
        <v>956</v>
      </c>
      <c r="C4" s="426"/>
      <c r="D4" s="426"/>
      <c r="E4" s="426"/>
      <c r="F4" s="426"/>
    </row>
    <row r="5" spans="1:12" ht="39" customHeight="1" thickTop="1" thickBot="1">
      <c r="A5" s="175"/>
      <c r="B5" s="152" t="s">
        <v>957</v>
      </c>
      <c r="C5" s="152" t="s">
        <v>958</v>
      </c>
      <c r="D5" s="152" t="s">
        <v>71</v>
      </c>
      <c r="E5" s="152" t="s">
        <v>959</v>
      </c>
      <c r="F5" s="152" t="s">
        <v>960</v>
      </c>
      <c r="J5" s="319" t="s">
        <v>961</v>
      </c>
    </row>
    <row r="6" spans="1:12" ht="14" thickTop="1" thickBot="1">
      <c r="A6" s="175"/>
      <c r="B6" s="288" t="s">
        <v>962</v>
      </c>
      <c r="C6" s="289"/>
      <c r="D6" s="289"/>
      <c r="E6" s="289"/>
      <c r="F6" s="290" t="s">
        <v>963</v>
      </c>
      <c r="I6" t="s">
        <v>964</v>
      </c>
      <c r="J6" t="s">
        <v>965</v>
      </c>
      <c r="K6" t="s">
        <v>966</v>
      </c>
      <c r="L6" t="s">
        <v>967</v>
      </c>
    </row>
    <row r="7" spans="1:12" ht="13.5" thickBot="1">
      <c r="A7" s="175"/>
      <c r="B7" s="291" t="s">
        <v>968</v>
      </c>
      <c r="C7" s="292"/>
      <c r="D7" s="292"/>
      <c r="E7" s="292"/>
      <c r="F7" s="293" t="s">
        <v>969</v>
      </c>
      <c r="I7">
        <v>39.069899999999997</v>
      </c>
      <c r="J7" t="s">
        <v>970</v>
      </c>
      <c r="K7">
        <v>105</v>
      </c>
      <c r="L7" s="318">
        <f t="shared" ref="L7:L17" si="0">K7/$K$18</f>
        <v>0.205078125</v>
      </c>
    </row>
    <row r="8" spans="1:12" ht="13.5" thickBot="1">
      <c r="A8" s="175"/>
      <c r="B8" s="294" t="s">
        <v>971</v>
      </c>
      <c r="C8" s="292"/>
      <c r="D8" s="292"/>
      <c r="E8" s="292"/>
      <c r="F8" s="293" t="s">
        <v>972</v>
      </c>
      <c r="I8">
        <v>39.999899999999997</v>
      </c>
      <c r="J8" t="s">
        <v>973</v>
      </c>
      <c r="K8">
        <v>92</v>
      </c>
      <c r="L8" s="318">
        <f t="shared" si="0"/>
        <v>0.1796875</v>
      </c>
    </row>
    <row r="9" spans="1:12" ht="13.5" thickBot="1">
      <c r="A9" s="175"/>
      <c r="B9" s="291" t="s">
        <v>974</v>
      </c>
      <c r="C9" s="292"/>
      <c r="D9" s="292"/>
      <c r="E9" s="292"/>
      <c r="F9" s="293" t="s">
        <v>975</v>
      </c>
      <c r="I9">
        <v>39.020099999999999</v>
      </c>
      <c r="J9" t="s">
        <v>976</v>
      </c>
      <c r="K9">
        <v>80</v>
      </c>
      <c r="L9" s="318">
        <f t="shared" si="0"/>
        <v>0.15625</v>
      </c>
    </row>
    <row r="10" spans="1:12" ht="13.5" thickBot="1">
      <c r="A10" s="175"/>
      <c r="B10" s="315" t="s">
        <v>977</v>
      </c>
      <c r="C10" s="292"/>
      <c r="D10" s="292"/>
      <c r="E10" s="292">
        <v>0</v>
      </c>
      <c r="F10" s="293" t="s">
        <v>978</v>
      </c>
      <c r="I10">
        <v>39.030099999999997</v>
      </c>
      <c r="J10" t="s">
        <v>979</v>
      </c>
      <c r="K10">
        <v>80</v>
      </c>
      <c r="L10" s="318">
        <f t="shared" si="0"/>
        <v>0.15625</v>
      </c>
    </row>
    <row r="11" spans="1:12" ht="13.5" thickBot="1">
      <c r="A11" s="175"/>
      <c r="B11" s="294" t="s">
        <v>980</v>
      </c>
      <c r="C11" s="292"/>
      <c r="D11" s="292"/>
      <c r="E11" s="292"/>
      <c r="F11" s="295">
        <v>10</v>
      </c>
      <c r="I11">
        <v>39.070099999999996</v>
      </c>
      <c r="J11" t="s">
        <v>981</v>
      </c>
      <c r="K11">
        <v>47</v>
      </c>
      <c r="L11" s="318">
        <f t="shared" si="0"/>
        <v>9.1796875E-2</v>
      </c>
    </row>
    <row r="12" spans="1:12" ht="13.5" thickBot="1">
      <c r="A12" s="175"/>
      <c r="B12" s="294" t="s">
        <v>982</v>
      </c>
      <c r="C12" s="292"/>
      <c r="D12" s="292"/>
      <c r="E12" s="292"/>
      <c r="F12" s="295">
        <v>11</v>
      </c>
      <c r="I12">
        <v>39.040100000000002</v>
      </c>
      <c r="J12" t="s">
        <v>983</v>
      </c>
      <c r="K12">
        <v>36</v>
      </c>
      <c r="L12" s="318">
        <f t="shared" si="0"/>
        <v>7.03125E-2</v>
      </c>
    </row>
    <row r="13" spans="1:12" ht="13.5" thickBot="1">
      <c r="A13" s="175"/>
      <c r="B13" s="294" t="s">
        <v>984</v>
      </c>
      <c r="C13" s="292"/>
      <c r="D13" s="292"/>
      <c r="E13" s="292"/>
      <c r="F13" s="295">
        <v>12</v>
      </c>
      <c r="I13">
        <v>39.060099999999998</v>
      </c>
      <c r="J13" t="s">
        <v>985</v>
      </c>
      <c r="K13">
        <v>32</v>
      </c>
      <c r="L13" s="318">
        <f t="shared" si="0"/>
        <v>6.25E-2</v>
      </c>
    </row>
    <row r="14" spans="1:12" ht="13.5" thickBot="1">
      <c r="A14" s="175"/>
      <c r="B14" s="294" t="s">
        <v>986</v>
      </c>
      <c r="C14" s="292"/>
      <c r="D14" s="292"/>
      <c r="E14" s="292"/>
      <c r="F14" s="295">
        <v>13</v>
      </c>
      <c r="I14">
        <v>39.0702</v>
      </c>
      <c r="J14" t="s">
        <v>987</v>
      </c>
      <c r="K14">
        <v>22</v>
      </c>
      <c r="L14" s="318">
        <f t="shared" si="0"/>
        <v>4.296875E-2</v>
      </c>
    </row>
    <row r="15" spans="1:12" ht="13.5" thickBot="1">
      <c r="A15" s="175"/>
      <c r="B15" s="294" t="s">
        <v>988</v>
      </c>
      <c r="C15" s="292"/>
      <c r="D15" s="292"/>
      <c r="E15" s="292"/>
      <c r="F15" s="295">
        <v>14</v>
      </c>
      <c r="I15">
        <v>39.070399999999999</v>
      </c>
      <c r="J15" t="s">
        <v>989</v>
      </c>
      <c r="K15">
        <v>11</v>
      </c>
      <c r="L15" s="318">
        <f t="shared" si="0"/>
        <v>2.1484375E-2</v>
      </c>
    </row>
    <row r="16" spans="1:12" ht="13.5" thickBot="1">
      <c r="A16" s="175"/>
      <c r="B16" s="294" t="s">
        <v>990</v>
      </c>
      <c r="C16" s="292"/>
      <c r="D16" s="292"/>
      <c r="E16" s="292"/>
      <c r="F16" s="295">
        <v>15</v>
      </c>
      <c r="I16">
        <v>39.0501</v>
      </c>
      <c r="J16" t="s">
        <v>991</v>
      </c>
      <c r="K16">
        <v>5</v>
      </c>
      <c r="L16" s="318">
        <f t="shared" si="0"/>
        <v>9.765625E-3</v>
      </c>
    </row>
    <row r="17" spans="1:12" ht="13.5" thickBot="1">
      <c r="A17" s="175"/>
      <c r="B17" s="291" t="s">
        <v>992</v>
      </c>
      <c r="C17" s="292"/>
      <c r="D17" s="292"/>
      <c r="E17" s="292"/>
      <c r="F17" s="295">
        <v>16</v>
      </c>
      <c r="I17">
        <v>39.050199999999997</v>
      </c>
      <c r="J17" t="s">
        <v>993</v>
      </c>
      <c r="K17">
        <v>2</v>
      </c>
      <c r="L17" s="318">
        <f t="shared" si="0"/>
        <v>3.90625E-3</v>
      </c>
    </row>
    <row r="18" spans="1:12" ht="13.5" thickBot="1">
      <c r="A18" s="175"/>
      <c r="B18" s="294" t="s">
        <v>994</v>
      </c>
      <c r="C18" s="292"/>
      <c r="D18" s="292"/>
      <c r="E18" s="292"/>
      <c r="F18" s="295">
        <v>19</v>
      </c>
      <c r="I18"/>
      <c r="J18"/>
      <c r="K18">
        <f>SUM(K7:K17)</f>
        <v>512</v>
      </c>
      <c r="L18" s="317">
        <f>SUM(L7:L17)</f>
        <v>1</v>
      </c>
    </row>
    <row r="19" spans="1:12" ht="13.5" thickBot="1">
      <c r="A19" s="175"/>
      <c r="B19" s="294" t="s">
        <v>995</v>
      </c>
      <c r="C19" s="292"/>
      <c r="D19" s="292"/>
      <c r="E19" s="292"/>
      <c r="F19" s="295">
        <v>22</v>
      </c>
      <c r="I19"/>
      <c r="J19"/>
      <c r="K19"/>
      <c r="L19"/>
    </row>
    <row r="20" spans="1:12" ht="13.5" thickBot="1">
      <c r="A20" s="175"/>
      <c r="B20" s="294" t="s">
        <v>241</v>
      </c>
      <c r="C20" s="292"/>
      <c r="D20" s="292"/>
      <c r="E20" s="292"/>
      <c r="F20" s="295">
        <v>23</v>
      </c>
    </row>
    <row r="21" spans="1:12" ht="13.5" thickBot="1">
      <c r="A21" s="175"/>
      <c r="B21" s="294" t="s">
        <v>996</v>
      </c>
      <c r="C21" s="292"/>
      <c r="D21" s="292"/>
      <c r="E21" s="292"/>
      <c r="F21" s="295">
        <v>24</v>
      </c>
    </row>
    <row r="22" spans="1:12" ht="13.5" thickBot="1">
      <c r="A22" s="175"/>
      <c r="B22" s="294" t="s">
        <v>997</v>
      </c>
      <c r="C22" s="292"/>
      <c r="D22" s="292"/>
      <c r="E22" s="292"/>
      <c r="F22" s="295">
        <v>25</v>
      </c>
    </row>
    <row r="23" spans="1:12" ht="13.5" thickBot="1">
      <c r="A23" s="175"/>
      <c r="B23" s="294" t="s">
        <v>998</v>
      </c>
      <c r="C23" s="292"/>
      <c r="D23" s="292"/>
      <c r="E23" s="292"/>
      <c r="F23" s="295">
        <v>26</v>
      </c>
    </row>
    <row r="24" spans="1:12" ht="13.5" thickBot="1">
      <c r="A24" s="175"/>
      <c r="B24" s="294" t="s">
        <v>999</v>
      </c>
      <c r="C24" s="292"/>
      <c r="D24" s="292"/>
      <c r="E24" s="292"/>
      <c r="F24" s="295">
        <v>27</v>
      </c>
    </row>
    <row r="25" spans="1:12" ht="13.5" thickBot="1">
      <c r="A25" s="175"/>
      <c r="B25" s="294" t="s">
        <v>1000</v>
      </c>
      <c r="C25" s="292"/>
      <c r="D25" s="292"/>
      <c r="E25" s="292"/>
      <c r="F25" s="295" t="s">
        <v>1001</v>
      </c>
    </row>
    <row r="26" spans="1:12" ht="13.5" thickBot="1">
      <c r="A26" s="175"/>
      <c r="B26" s="294" t="s">
        <v>1002</v>
      </c>
      <c r="C26" s="292"/>
      <c r="D26" s="292"/>
      <c r="E26" s="292"/>
      <c r="F26" s="295">
        <v>30</v>
      </c>
    </row>
    <row r="27" spans="1:12" ht="13.5" thickBot="1">
      <c r="A27" s="175"/>
      <c r="B27" s="294" t="s">
        <v>1003</v>
      </c>
      <c r="C27" s="292"/>
      <c r="D27" s="292"/>
      <c r="E27" s="292"/>
      <c r="F27" s="295">
        <v>31</v>
      </c>
    </row>
    <row r="28" spans="1:12" ht="13.5" thickBot="1">
      <c r="A28" s="175"/>
      <c r="B28" s="294" t="s">
        <v>1004</v>
      </c>
      <c r="C28" s="292"/>
      <c r="D28" s="292"/>
      <c r="E28" s="292"/>
      <c r="F28" s="295">
        <v>38</v>
      </c>
    </row>
    <row r="29" spans="1:12" ht="13.5" thickBot="1">
      <c r="A29" s="175"/>
      <c r="B29" s="315" t="s">
        <v>1005</v>
      </c>
      <c r="C29" s="316">
        <v>1</v>
      </c>
      <c r="D29" s="316">
        <v>1</v>
      </c>
      <c r="E29" s="316">
        <v>1</v>
      </c>
      <c r="F29" s="295">
        <v>39</v>
      </c>
    </row>
    <row r="30" spans="1:12" ht="13.5" thickBot="1">
      <c r="A30" s="175"/>
      <c r="B30" s="294" t="s">
        <v>1006</v>
      </c>
      <c r="C30" s="292"/>
      <c r="D30" s="292"/>
      <c r="E30" s="292"/>
      <c r="F30" s="295">
        <v>40</v>
      </c>
    </row>
    <row r="31" spans="1:12" ht="13.5" thickBot="1">
      <c r="A31" s="175"/>
      <c r="B31" s="294" t="s">
        <v>1007</v>
      </c>
      <c r="C31" s="292"/>
      <c r="D31" s="292"/>
      <c r="E31" s="292"/>
      <c r="F31" s="295">
        <v>41</v>
      </c>
    </row>
    <row r="32" spans="1:12" ht="13.5" thickBot="1">
      <c r="A32" s="175"/>
      <c r="B32" s="294" t="s">
        <v>1008</v>
      </c>
      <c r="C32" s="292"/>
      <c r="D32" s="292"/>
      <c r="E32" s="292"/>
      <c r="F32" s="295">
        <v>42</v>
      </c>
    </row>
    <row r="33" spans="1:6" ht="25.5" thickBot="1">
      <c r="A33" s="175"/>
      <c r="B33" s="296" t="s">
        <v>1009</v>
      </c>
      <c r="C33" s="292"/>
      <c r="D33" s="292"/>
      <c r="E33" s="292"/>
      <c r="F33" s="295">
        <v>43</v>
      </c>
    </row>
    <row r="34" spans="1:6" ht="13.5" thickBot="1">
      <c r="A34" s="175"/>
      <c r="B34" s="294" t="s">
        <v>1010</v>
      </c>
      <c r="C34" s="292"/>
      <c r="D34" s="292"/>
      <c r="E34" s="292"/>
      <c r="F34" s="295">
        <v>44</v>
      </c>
    </row>
    <row r="35" spans="1:6" ht="13.5" thickBot="1">
      <c r="A35" s="175"/>
      <c r="B35" s="294" t="s">
        <v>1011</v>
      </c>
      <c r="C35" s="292"/>
      <c r="D35" s="292"/>
      <c r="E35" s="292"/>
      <c r="F35" s="295">
        <v>45</v>
      </c>
    </row>
    <row r="36" spans="1:6" ht="13.5" thickBot="1">
      <c r="A36" s="175"/>
      <c r="B36" s="294" t="s">
        <v>1012</v>
      </c>
      <c r="C36" s="292"/>
      <c r="D36" s="292"/>
      <c r="E36" s="292"/>
      <c r="F36" s="295">
        <v>46</v>
      </c>
    </row>
    <row r="37" spans="1:6" ht="13.5" thickBot="1">
      <c r="A37" s="175"/>
      <c r="B37" s="294" t="s">
        <v>1013</v>
      </c>
      <c r="C37" s="292"/>
      <c r="D37" s="292"/>
      <c r="E37" s="292"/>
      <c r="F37" s="295">
        <v>47</v>
      </c>
    </row>
    <row r="38" spans="1:6" ht="13.5" thickBot="1">
      <c r="A38" s="175"/>
      <c r="B38" s="294" t="s">
        <v>1014</v>
      </c>
      <c r="C38" s="292"/>
      <c r="D38" s="292"/>
      <c r="E38" s="292"/>
      <c r="F38" s="295">
        <v>48</v>
      </c>
    </row>
    <row r="39" spans="1:6" ht="13.5" thickBot="1">
      <c r="A39" s="175"/>
      <c r="B39" s="294" t="s">
        <v>1015</v>
      </c>
      <c r="C39" s="292"/>
      <c r="D39" s="292"/>
      <c r="E39" s="292"/>
      <c r="F39" s="295">
        <v>49</v>
      </c>
    </row>
    <row r="40" spans="1:6" ht="13.5" thickBot="1">
      <c r="A40" s="175"/>
      <c r="B40" s="294" t="s">
        <v>1016</v>
      </c>
      <c r="C40" s="292"/>
      <c r="D40" s="292"/>
      <c r="E40" s="292"/>
      <c r="F40" s="295">
        <v>50</v>
      </c>
    </row>
    <row r="41" spans="1:6" ht="13.5" thickBot="1">
      <c r="A41" s="175"/>
      <c r="B41" s="294" t="s">
        <v>1017</v>
      </c>
      <c r="C41" s="292"/>
      <c r="D41" s="292"/>
      <c r="E41" s="292"/>
      <c r="F41" s="295">
        <v>51</v>
      </c>
    </row>
    <row r="42" spans="1:6" ht="13.5" thickBot="1">
      <c r="A42" s="175"/>
      <c r="B42" s="294" t="s">
        <v>1018</v>
      </c>
      <c r="C42" s="292"/>
      <c r="D42" s="292"/>
      <c r="E42" s="292"/>
      <c r="F42" s="295">
        <v>52</v>
      </c>
    </row>
    <row r="43" spans="1:6" ht="13.5" thickBot="1">
      <c r="A43" s="175"/>
      <c r="B43" s="294" t="s">
        <v>247</v>
      </c>
      <c r="C43" s="292"/>
      <c r="D43" s="292"/>
      <c r="E43" s="292"/>
      <c r="F43" s="295">
        <v>54</v>
      </c>
    </row>
    <row r="44" spans="1:6" ht="13">
      <c r="A44" s="175"/>
      <c r="B44" s="192" t="s">
        <v>1019</v>
      </c>
      <c r="C44" s="297"/>
      <c r="D44" s="297"/>
      <c r="E44" s="297"/>
      <c r="F44" s="298"/>
    </row>
    <row r="45" spans="1:6" ht="13">
      <c r="A45" s="175"/>
      <c r="B45" s="192" t="s">
        <v>1020</v>
      </c>
      <c r="C45" s="299">
        <f>SUM(C6:C44)</f>
        <v>1</v>
      </c>
      <c r="D45" s="299">
        <f>SUM(D6:D44)</f>
        <v>1</v>
      </c>
      <c r="E45" s="299">
        <f>SUM(E6:E44)</f>
        <v>1</v>
      </c>
      <c r="F45" s="102"/>
    </row>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zoomScaleNormal="100" workbookViewId="0"/>
  </sheetViews>
  <sheetFormatPr defaultColWidth="0" defaultRowHeight="12.5" zeroHeight="1"/>
  <cols>
    <col min="1" max="1" width="88.7265625" style="312" customWidth="1"/>
    <col min="2" max="2" width="0.7265625" style="301" customWidth="1"/>
    <col min="3" max="16384" width="0" style="301" hidden="1"/>
  </cols>
  <sheetData>
    <row r="1" spans="1:1" ht="18">
      <c r="A1" s="300" t="s">
        <v>1021</v>
      </c>
    </row>
    <row r="2" spans="1:1">
      <c r="A2" s="302" t="s">
        <v>1022</v>
      </c>
    </row>
    <row r="3" spans="1:1">
      <c r="A3" s="303"/>
    </row>
    <row r="4" spans="1:1" ht="23">
      <c r="A4" s="302" t="s">
        <v>1023</v>
      </c>
    </row>
    <row r="5" spans="1:1">
      <c r="A5" s="303"/>
    </row>
    <row r="6" spans="1:1" ht="23">
      <c r="A6" s="304" t="s">
        <v>1024</v>
      </c>
    </row>
    <row r="7" spans="1:1" ht="23">
      <c r="A7" s="304" t="s">
        <v>1025</v>
      </c>
    </row>
    <row r="8" spans="1:1">
      <c r="A8" s="304" t="s">
        <v>1026</v>
      </c>
    </row>
    <row r="9" spans="1:1">
      <c r="A9" s="304"/>
    </row>
    <row r="10" spans="1:1" ht="23">
      <c r="A10" s="304" t="s">
        <v>1027</v>
      </c>
    </row>
    <row r="11" spans="1:1" ht="23">
      <c r="A11" s="304" t="s">
        <v>1028</v>
      </c>
    </row>
    <row r="12" spans="1:1" ht="34.5">
      <c r="A12" s="304" t="s">
        <v>1029</v>
      </c>
    </row>
    <row r="13" spans="1:1" ht="23">
      <c r="A13" s="304" t="s">
        <v>1030</v>
      </c>
    </row>
    <row r="14" spans="1:1" ht="23">
      <c r="A14" s="304" t="s">
        <v>1031</v>
      </c>
    </row>
    <row r="15" spans="1:1">
      <c r="A15" s="304" t="s">
        <v>1032</v>
      </c>
    </row>
    <row r="16" spans="1:1" ht="69">
      <c r="A16" s="304" t="s">
        <v>1033</v>
      </c>
    </row>
    <row r="17" spans="1:1">
      <c r="A17" s="304" t="s">
        <v>1034</v>
      </c>
    </row>
    <row r="18" spans="1:1">
      <c r="A18" s="304" t="s">
        <v>1035</v>
      </c>
    </row>
    <row r="19" spans="1:1" ht="23">
      <c r="A19" s="304" t="s">
        <v>1036</v>
      </c>
    </row>
    <row r="20" spans="1:1">
      <c r="A20" s="304" t="s">
        <v>1037</v>
      </c>
    </row>
    <row r="21" spans="1:1" ht="23">
      <c r="A21" s="305" t="s">
        <v>1038</v>
      </c>
    </row>
    <row r="22" spans="1:1">
      <c r="A22" s="306"/>
    </row>
    <row r="23" spans="1:1" ht="46">
      <c r="A23" s="304" t="s">
        <v>1039</v>
      </c>
    </row>
    <row r="24" spans="1:1">
      <c r="A24" s="304" t="s">
        <v>1040</v>
      </c>
    </row>
    <row r="25" spans="1:1">
      <c r="A25" s="304" t="s">
        <v>1041</v>
      </c>
    </row>
    <row r="26" spans="1:1" ht="23">
      <c r="A26" s="304" t="s">
        <v>1042</v>
      </c>
    </row>
    <row r="27" spans="1:1" ht="23">
      <c r="A27" s="304" t="s">
        <v>1043</v>
      </c>
    </row>
    <row r="28" spans="1:1" ht="23">
      <c r="A28" s="304" t="s">
        <v>1044</v>
      </c>
    </row>
    <row r="29" spans="1:1" ht="23">
      <c r="A29" s="304" t="s">
        <v>1045</v>
      </c>
    </row>
    <row r="30" spans="1:1" ht="23">
      <c r="A30" s="304" t="s">
        <v>1046</v>
      </c>
    </row>
    <row r="31" spans="1:1">
      <c r="A31" s="304" t="s">
        <v>1047</v>
      </c>
    </row>
    <row r="32" spans="1:1" ht="34.5">
      <c r="A32" s="304" t="s">
        <v>1048</v>
      </c>
    </row>
    <row r="33" spans="1:1" ht="23">
      <c r="A33" s="304" t="s">
        <v>1049</v>
      </c>
    </row>
    <row r="34" spans="1:1" ht="23">
      <c r="A34" s="304" t="s">
        <v>1050</v>
      </c>
    </row>
    <row r="35" spans="1:1" ht="23">
      <c r="A35" s="304" t="s">
        <v>1051</v>
      </c>
    </row>
    <row r="36" spans="1:1" ht="23">
      <c r="A36" s="304" t="s">
        <v>1052</v>
      </c>
    </row>
    <row r="37" spans="1:1" ht="23">
      <c r="A37" s="304" t="s">
        <v>1053</v>
      </c>
    </row>
    <row r="38" spans="1:1" ht="34.5">
      <c r="A38" s="304" t="s">
        <v>1054</v>
      </c>
    </row>
    <row r="39" spans="1:1" ht="23">
      <c r="A39" s="304" t="s">
        <v>1055</v>
      </c>
    </row>
    <row r="40" spans="1:1" ht="23">
      <c r="A40" s="304" t="s">
        <v>1056</v>
      </c>
    </row>
    <row r="41" spans="1:1" ht="23">
      <c r="A41" s="304" t="s">
        <v>1057</v>
      </c>
    </row>
    <row r="42" spans="1:1" ht="34.5">
      <c r="A42" s="304" t="s">
        <v>1058</v>
      </c>
    </row>
    <row r="43" spans="1:1" ht="46">
      <c r="A43" s="304" t="s">
        <v>1059</v>
      </c>
    </row>
    <row r="44" spans="1:1">
      <c r="A44" s="304" t="s">
        <v>1060</v>
      </c>
    </row>
    <row r="45" spans="1:1" ht="23">
      <c r="A45" s="304" t="s">
        <v>1061</v>
      </c>
    </row>
    <row r="46" spans="1:1" ht="46">
      <c r="A46" s="305" t="s">
        <v>1062</v>
      </c>
    </row>
    <row r="47" spans="1:1" ht="80.5">
      <c r="A47" s="305" t="s">
        <v>1063</v>
      </c>
    </row>
    <row r="48" spans="1:1" ht="23">
      <c r="A48" s="305" t="s">
        <v>1064</v>
      </c>
    </row>
    <row r="49" spans="1:1">
      <c r="A49" s="304" t="s">
        <v>1065</v>
      </c>
    </row>
    <row r="50" spans="1:1" ht="23">
      <c r="A50" s="304" t="s">
        <v>1066</v>
      </c>
    </row>
    <row r="51" spans="1:1" ht="34.5">
      <c r="A51" s="304" t="s">
        <v>1067</v>
      </c>
    </row>
    <row r="52" spans="1:1" ht="23">
      <c r="A52" s="304" t="s">
        <v>1068</v>
      </c>
    </row>
    <row r="53" spans="1:1" ht="46">
      <c r="A53" s="304" t="s">
        <v>1069</v>
      </c>
    </row>
    <row r="54" spans="1:1">
      <c r="A54" s="304" t="s">
        <v>1070</v>
      </c>
    </row>
    <row r="55" spans="1:1" ht="23">
      <c r="A55" s="304" t="s">
        <v>1071</v>
      </c>
    </row>
    <row r="56" spans="1:1" ht="23">
      <c r="A56" s="304" t="s">
        <v>1072</v>
      </c>
    </row>
    <row r="57" spans="1:1" ht="34.5">
      <c r="A57" s="304" t="s">
        <v>1073</v>
      </c>
    </row>
    <row r="58" spans="1:1" ht="34.5">
      <c r="A58" s="304" t="s">
        <v>1074</v>
      </c>
    </row>
    <row r="59" spans="1:1" ht="34.5">
      <c r="A59" s="304" t="s">
        <v>1075</v>
      </c>
    </row>
    <row r="60" spans="1:1" ht="23">
      <c r="A60" s="304" t="s">
        <v>1076</v>
      </c>
    </row>
    <row r="61" spans="1:1">
      <c r="A61" s="304" t="s">
        <v>1077</v>
      </c>
    </row>
    <row r="62" spans="1:1" ht="23">
      <c r="A62" s="304" t="s">
        <v>1078</v>
      </c>
    </row>
    <row r="63" spans="1:1" ht="23">
      <c r="A63" s="304" t="s">
        <v>1079</v>
      </c>
    </row>
    <row r="64" spans="1:1" ht="23">
      <c r="A64" s="304" t="s">
        <v>1080</v>
      </c>
    </row>
    <row r="65" spans="1:1" ht="46">
      <c r="A65" s="304" t="s">
        <v>1081</v>
      </c>
    </row>
    <row r="66" spans="1:1">
      <c r="A66" s="304" t="s">
        <v>1082</v>
      </c>
    </row>
    <row r="67" spans="1:1">
      <c r="A67" s="304" t="s">
        <v>1083</v>
      </c>
    </row>
    <row r="68" spans="1:1" ht="34.5">
      <c r="A68" s="304" t="s">
        <v>1084</v>
      </c>
    </row>
    <row r="69" spans="1:1" ht="23">
      <c r="A69" s="304" t="s">
        <v>1085</v>
      </c>
    </row>
    <row r="70" spans="1:1" ht="23">
      <c r="A70" s="304" t="s">
        <v>1086</v>
      </c>
    </row>
    <row r="71" spans="1:1" ht="23">
      <c r="A71" s="304" t="s">
        <v>1087</v>
      </c>
    </row>
    <row r="72" spans="1:1">
      <c r="A72" s="304" t="s">
        <v>1088</v>
      </c>
    </row>
    <row r="73" spans="1:1">
      <c r="A73" s="304" t="s">
        <v>1089</v>
      </c>
    </row>
    <row r="74" spans="1:1" ht="23">
      <c r="A74" s="304" t="s">
        <v>1090</v>
      </c>
    </row>
    <row r="75" spans="1:1" ht="23">
      <c r="A75" s="304" t="s">
        <v>1091</v>
      </c>
    </row>
    <row r="76" spans="1:1" ht="23">
      <c r="A76" s="304" t="s">
        <v>1092</v>
      </c>
    </row>
    <row r="77" spans="1:1">
      <c r="A77" s="304"/>
    </row>
    <row r="78" spans="1:1">
      <c r="A78" s="304" t="s">
        <v>1093</v>
      </c>
    </row>
    <row r="79" spans="1:1" ht="23">
      <c r="A79" s="304" t="s">
        <v>1094</v>
      </c>
    </row>
    <row r="80" spans="1:1" ht="46">
      <c r="A80" s="305" t="s">
        <v>1095</v>
      </c>
    </row>
    <row r="81" spans="1:1" ht="23">
      <c r="A81" s="304" t="s">
        <v>1096</v>
      </c>
    </row>
    <row r="82" spans="1:1" ht="23">
      <c r="A82" s="304" t="s">
        <v>1097</v>
      </c>
    </row>
    <row r="83" spans="1:1">
      <c r="A83" s="303"/>
    </row>
    <row r="84" spans="1:1" ht="34.5">
      <c r="A84" s="305" t="s">
        <v>1098</v>
      </c>
    </row>
    <row r="85" spans="1:1">
      <c r="A85" s="306"/>
    </row>
    <row r="86" spans="1:1" ht="23.5">
      <c r="A86" s="307" t="s">
        <v>1099</v>
      </c>
    </row>
    <row r="87" spans="1:1" ht="23">
      <c r="A87" s="304" t="s">
        <v>1100</v>
      </c>
    </row>
    <row r="88" spans="1:1">
      <c r="A88" s="304" t="s">
        <v>1101</v>
      </c>
    </row>
    <row r="89" spans="1:1" ht="23">
      <c r="A89" s="304" t="s">
        <v>1102</v>
      </c>
    </row>
    <row r="90" spans="1:1">
      <c r="A90" s="304" t="s">
        <v>1103</v>
      </c>
    </row>
    <row r="91" spans="1:1" ht="23">
      <c r="A91" s="304" t="s">
        <v>1104</v>
      </c>
    </row>
    <row r="92" spans="1:1" ht="23">
      <c r="A92" s="304" t="s">
        <v>1105</v>
      </c>
    </row>
    <row r="93" spans="1:1" ht="23">
      <c r="A93" s="304" t="s">
        <v>1106</v>
      </c>
    </row>
    <row r="94" spans="1:1" ht="34.5">
      <c r="A94" s="304" t="s">
        <v>1107</v>
      </c>
    </row>
    <row r="95" spans="1:1" ht="23">
      <c r="A95" s="304" t="s">
        <v>1108</v>
      </c>
    </row>
    <row r="96" spans="1:1" ht="23">
      <c r="A96" s="304" t="s">
        <v>1109</v>
      </c>
    </row>
    <row r="97" spans="1:1">
      <c r="A97" s="303"/>
    </row>
    <row r="98" spans="1:1" ht="35">
      <c r="A98" s="308" t="s">
        <v>1110</v>
      </c>
    </row>
    <row r="99" spans="1:1">
      <c r="A99" s="303"/>
    </row>
    <row r="100" spans="1:1" ht="35">
      <c r="A100" s="308" t="s">
        <v>1111</v>
      </c>
    </row>
    <row r="101" spans="1:1">
      <c r="A101" s="309"/>
    </row>
    <row r="102" spans="1:1" ht="35">
      <c r="A102" s="308" t="s">
        <v>1112</v>
      </c>
    </row>
    <row r="103" spans="1:1">
      <c r="A103" s="304"/>
    </row>
    <row r="104" spans="1:1" ht="23">
      <c r="A104" s="304" t="s">
        <v>1113</v>
      </c>
    </row>
    <row r="105" spans="1:1" ht="23">
      <c r="A105" s="304" t="s">
        <v>1114</v>
      </c>
    </row>
    <row r="106" spans="1:1" ht="34.5">
      <c r="A106" s="304" t="s">
        <v>1115</v>
      </c>
    </row>
    <row r="107" spans="1:1">
      <c r="A107" s="304" t="s">
        <v>1116</v>
      </c>
    </row>
    <row r="108" spans="1:1" ht="23">
      <c r="A108" s="304" t="s">
        <v>1117</v>
      </c>
    </row>
    <row r="109" spans="1:1" ht="23">
      <c r="A109" s="304" t="s">
        <v>1118</v>
      </c>
    </row>
    <row r="110" spans="1:1" ht="34.5">
      <c r="A110" s="304" t="s">
        <v>1119</v>
      </c>
    </row>
    <row r="111" spans="1:1" ht="23">
      <c r="A111" s="304" t="s">
        <v>1120</v>
      </c>
    </row>
    <row r="112" spans="1:1" ht="57.5">
      <c r="A112" s="304" t="s">
        <v>1121</v>
      </c>
    </row>
    <row r="113" spans="1:1" ht="23">
      <c r="A113" s="304" t="s">
        <v>1122</v>
      </c>
    </row>
    <row r="114" spans="1:1" ht="23">
      <c r="A114" s="304" t="s">
        <v>1123</v>
      </c>
    </row>
    <row r="115" spans="1:1" ht="23">
      <c r="A115" s="304" t="s">
        <v>1124</v>
      </c>
    </row>
    <row r="116" spans="1:1" ht="34.5">
      <c r="A116" s="304" t="s">
        <v>1125</v>
      </c>
    </row>
    <row r="117" spans="1:1" ht="57.5">
      <c r="A117" s="304" t="s">
        <v>1126</v>
      </c>
    </row>
    <row r="118" spans="1:1" ht="23">
      <c r="A118" s="304" t="s">
        <v>1127</v>
      </c>
    </row>
    <row r="119" spans="1:1" ht="23">
      <c r="A119" s="304" t="s">
        <v>1128</v>
      </c>
    </row>
    <row r="120" spans="1:1" ht="23">
      <c r="A120" s="304" t="s">
        <v>1129</v>
      </c>
    </row>
    <row r="121" spans="1:1">
      <c r="A121" s="304" t="s">
        <v>1130</v>
      </c>
    </row>
    <row r="122" spans="1:1" ht="23">
      <c r="A122" s="304" t="s">
        <v>1131</v>
      </c>
    </row>
    <row r="123" spans="1:1" ht="46">
      <c r="A123" s="304" t="s">
        <v>1132</v>
      </c>
    </row>
    <row r="124" spans="1:1" ht="23">
      <c r="A124" s="304" t="s">
        <v>1133</v>
      </c>
    </row>
    <row r="125" spans="1:1" ht="23">
      <c r="A125" s="304" t="s">
        <v>1134</v>
      </c>
    </row>
    <row r="126" spans="1:1" ht="34.5">
      <c r="A126" s="304" t="s">
        <v>1135</v>
      </c>
    </row>
    <row r="127" spans="1:1">
      <c r="A127" s="304"/>
    </row>
    <row r="128" spans="1:1" ht="23">
      <c r="A128" s="304" t="s">
        <v>1136</v>
      </c>
    </row>
    <row r="129" spans="1:1" ht="23">
      <c r="A129" s="304" t="s">
        <v>1137</v>
      </c>
    </row>
    <row r="130" spans="1:1">
      <c r="A130" s="304" t="s">
        <v>1138</v>
      </c>
    </row>
    <row r="131" spans="1:1" ht="23">
      <c r="A131" s="304" t="s">
        <v>1139</v>
      </c>
    </row>
    <row r="132" spans="1:1">
      <c r="A132" s="304"/>
    </row>
    <row r="133" spans="1:1" ht="23">
      <c r="A133" s="304" t="s">
        <v>1140</v>
      </c>
    </row>
    <row r="134" spans="1:1">
      <c r="A134" s="303"/>
    </row>
    <row r="135" spans="1:1">
      <c r="A135" s="304" t="s">
        <v>1141</v>
      </c>
    </row>
    <row r="136" spans="1:1" ht="23">
      <c r="A136" s="304" t="s">
        <v>1142</v>
      </c>
    </row>
    <row r="137" spans="1:1" ht="23">
      <c r="A137" s="304" t="s">
        <v>1143</v>
      </c>
    </row>
    <row r="138" spans="1:1" ht="23">
      <c r="A138" s="304" t="s">
        <v>1144</v>
      </c>
    </row>
    <row r="139" spans="1:1" ht="23">
      <c r="A139" s="304" t="s">
        <v>1145</v>
      </c>
    </row>
    <row r="140" spans="1:1" ht="23">
      <c r="A140" s="304" t="s">
        <v>1146</v>
      </c>
    </row>
    <row r="141" spans="1:1">
      <c r="A141" s="304" t="s">
        <v>1147</v>
      </c>
    </row>
    <row r="142" spans="1:1">
      <c r="A142" s="304" t="s">
        <v>1148</v>
      </c>
    </row>
    <row r="143" spans="1:1" ht="23">
      <c r="A143" s="304" t="s">
        <v>1149</v>
      </c>
    </row>
    <row r="144" spans="1:1" ht="34.5">
      <c r="A144" s="304" t="s">
        <v>1150</v>
      </c>
    </row>
    <row r="145" spans="1:1" ht="13">
      <c r="A145" s="310"/>
    </row>
    <row r="146" spans="1:1" ht="13">
      <c r="A146" s="310"/>
    </row>
    <row r="147" spans="1:1" ht="14">
      <c r="A147" s="311" t="s">
        <v>1151</v>
      </c>
    </row>
    <row r="148" spans="1:1" ht="13">
      <c r="A148" s="310"/>
    </row>
    <row r="149" spans="1:1" ht="34.5">
      <c r="A149" s="304" t="s">
        <v>1152</v>
      </c>
    </row>
    <row r="150" spans="1:1">
      <c r="A150" s="304"/>
    </row>
    <row r="151" spans="1:1" ht="23">
      <c r="A151" s="304" t="s">
        <v>1153</v>
      </c>
    </row>
    <row r="152" spans="1:1">
      <c r="A152" s="303"/>
    </row>
    <row r="153" spans="1:1" ht="34.5">
      <c r="A153" s="304" t="s">
        <v>1154</v>
      </c>
    </row>
    <row r="154" spans="1:1">
      <c r="A154" s="303"/>
    </row>
    <row r="155" spans="1:1" ht="23">
      <c r="A155" s="304" t="s">
        <v>1155</v>
      </c>
    </row>
    <row r="156" spans="1:1">
      <c r="A156" s="303"/>
    </row>
    <row r="157" spans="1:1">
      <c r="A157" s="304" t="s">
        <v>1156</v>
      </c>
    </row>
    <row r="158" spans="1:1">
      <c r="A158" s="303"/>
    </row>
    <row r="159" spans="1:1" ht="34.5">
      <c r="A159" s="304" t="s">
        <v>1157</v>
      </c>
    </row>
    <row r="160" spans="1:1">
      <c r="A160" s="303"/>
    </row>
    <row r="161" spans="1:1" ht="23">
      <c r="A161" s="304" t="s">
        <v>1158</v>
      </c>
    </row>
    <row r="162" spans="1:1">
      <c r="A162" s="303"/>
    </row>
    <row r="163" spans="1:1" ht="23">
      <c r="A163" s="304" t="s">
        <v>1159</v>
      </c>
    </row>
    <row r="164" spans="1:1">
      <c r="A164" s="303"/>
    </row>
    <row r="165" spans="1:1" ht="46">
      <c r="A165" s="304" t="s">
        <v>1160</v>
      </c>
    </row>
    <row r="166" spans="1:1">
      <c r="A166" s="303"/>
    </row>
    <row r="167" spans="1:1">
      <c r="A167" s="304" t="s">
        <v>713</v>
      </c>
    </row>
    <row r="168" spans="1:1">
      <c r="A168" s="304"/>
    </row>
    <row r="169" spans="1:1">
      <c r="A169"/>
    </row>
    <row r="170" spans="1:1">
      <c r="A170" s="303" t="s">
        <v>1161</v>
      </c>
    </row>
    <row r="171" spans="1:1">
      <c r="A171" s="303" t="s">
        <v>1162</v>
      </c>
    </row>
    <row r="172" spans="1:1">
      <c r="A172" s="303" t="s">
        <v>1163</v>
      </c>
    </row>
    <row r="173" spans="1:1">
      <c r="A173" s="303" t="s">
        <v>1164</v>
      </c>
    </row>
    <row r="174" spans="1:1">
      <c r="A174" s="303" t="s">
        <v>1165</v>
      </c>
    </row>
    <row r="175" spans="1:1">
      <c r="A175" s="303" t="s">
        <v>1166</v>
      </c>
    </row>
    <row r="176" spans="1:1">
      <c r="A176" s="303" t="s">
        <v>1167</v>
      </c>
    </row>
    <row r="177" spans="1:1">
      <c r="A177" s="303" t="s">
        <v>1168</v>
      </c>
    </row>
    <row r="178" spans="1:1">
      <c r="A178" s="303" t="s">
        <v>1169</v>
      </c>
    </row>
    <row r="179" spans="1:1">
      <c r="A179"/>
    </row>
    <row r="180" spans="1:1">
      <c r="A180" s="303"/>
    </row>
    <row r="181" spans="1:1" ht="23">
      <c r="A181" s="304" t="s">
        <v>1170</v>
      </c>
    </row>
    <row r="182" spans="1:1">
      <c r="A182" s="303"/>
    </row>
    <row r="183" spans="1:1" ht="23">
      <c r="A183" s="304" t="s">
        <v>1171</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A02DB3DA52284BAEFD49670CE686EE" ma:contentTypeVersion="15" ma:contentTypeDescription="Create a new document." ma:contentTypeScope="" ma:versionID="b34153c9787207788b1474fb562a9050">
  <xsd:schema xmlns:xsd="http://www.w3.org/2001/XMLSchema" xmlns:xs="http://www.w3.org/2001/XMLSchema" xmlns:p="http://schemas.microsoft.com/office/2006/metadata/properties" xmlns:ns2="0898a3e8-e5dc-489c-8e06-779e4f856960" xmlns:ns3="4c186790-2fb1-42cd-9093-809e6173b095" targetNamespace="http://schemas.microsoft.com/office/2006/metadata/properties" ma:root="true" ma:fieldsID="9db2bd4a294bbfb6d2f2fc3fb6b1938b" ns2:_="" ns3:_="">
    <xsd:import namespace="0898a3e8-e5dc-489c-8e06-779e4f856960"/>
    <xsd:import namespace="4c186790-2fb1-42cd-9093-809e6173b09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98a3e8-e5dc-489c-8e06-779e4f8569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0802d48-639a-4f8a-9596-4147d08fa1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186790-2fb1-42cd-9093-809e6173b09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585907-9f15-4c02-a408-cce9d42f332a}" ma:internalName="TaxCatchAll" ma:showField="CatchAllData" ma:web="4c186790-2fb1-42cd-9093-809e6173b0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898a3e8-e5dc-489c-8e06-779e4f856960">
      <Terms xmlns="http://schemas.microsoft.com/office/infopath/2007/PartnerControls"/>
    </lcf76f155ced4ddcb4097134ff3c332f>
    <TaxCatchAll xmlns="4c186790-2fb1-42cd-9093-809e6173b095" xsi:nil="true"/>
  </documentManagement>
</p:properties>
</file>

<file path=customXml/itemProps1.xml><?xml version="1.0" encoding="utf-8"?>
<ds:datastoreItem xmlns:ds="http://schemas.openxmlformats.org/officeDocument/2006/customXml" ds:itemID="{DE4CB49E-6563-4028-ABA1-41F4F9D40689}">
  <ds:schemaRefs>
    <ds:schemaRef ds:uri="http://schemas.microsoft.com/sharepoint/v3/contenttype/forms"/>
  </ds:schemaRefs>
</ds:datastoreItem>
</file>

<file path=customXml/itemProps2.xml><?xml version="1.0" encoding="utf-8"?>
<ds:datastoreItem xmlns:ds="http://schemas.openxmlformats.org/officeDocument/2006/customXml" ds:itemID="{89E8CE49-4E0F-464C-8BDB-86B90EA990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98a3e8-e5dc-489c-8e06-779e4f856960"/>
    <ds:schemaRef ds:uri="4c186790-2fb1-42cd-9093-809e6173b0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02C699-2D6A-4C56-8BB2-40C05D9B9C14}">
  <ds:schemaRefs>
    <ds:schemaRef ds:uri="http://schemas.microsoft.com/office/2006/metadata/properties"/>
    <ds:schemaRef ds:uri="http://schemas.microsoft.com/office/infopath/2007/PartnerControls"/>
    <ds:schemaRef ds:uri="0898a3e8-e5dc-489c-8e06-779e4f856960"/>
    <ds:schemaRef ds:uri="4c186790-2fb1-42cd-9093-809e6173b0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CDS-A</vt:lpstr>
      <vt:lpstr>CDS-B</vt:lpstr>
      <vt:lpstr>CDS-C</vt:lpstr>
      <vt:lpstr>CDS-D</vt:lpstr>
      <vt:lpstr>CDS-E</vt:lpstr>
      <vt:lpstr>CDS-F</vt:lpstr>
      <vt:lpstr>CDS-G</vt:lpstr>
      <vt:lpstr>CDS-H</vt:lpstr>
      <vt:lpstr>CDS-I</vt:lpstr>
      <vt:lpstr>CDS-J</vt:lpstr>
      <vt:lpstr>CDS Definitions</vt:lpstr>
      <vt:lpstr>'CDS Definitions'!_Hlk22631867</vt:lpstr>
      <vt:lpstr>'CDS-A'!Print_Area</vt:lpstr>
      <vt:lpstr>'CDS-B'!Print_Area</vt:lpstr>
      <vt:lpstr>'CDS-I'!Print_Area</vt:lpstr>
      <vt:lpstr>'CDS-J'!Print_Area</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dc:creator>
  <cp:keywords/>
  <dc:description/>
  <cp:lastModifiedBy>Tyrome Turner</cp:lastModifiedBy>
  <cp:revision/>
  <cp:lastPrinted>2022-10-28T20:57:32Z</cp:lastPrinted>
  <dcterms:created xsi:type="dcterms:W3CDTF">2001-06-11T17:38:48Z</dcterms:created>
  <dcterms:modified xsi:type="dcterms:W3CDTF">2022-10-31T11:20:10Z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0x01010031A02DB3DA52284BAEFD49670CE686EE</vt:lpwstr>
  </property>
  <property fmtid="{D5CDD505-2E9C-101B-9397-08002B2CF9AE}" pid="3" name="MediaServiceImageTags">
    <vt:lpwstr/>
  </property>
</Properties>
</file>