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https://moodybibleinstitute.sharepoint.com/sites/CoCBI/Shared Documents/General/Education/Accreditation &amp; Compliance/CDS/Completed/"/>
    </mc:Choice>
  </mc:AlternateContent>
  <xr:revisionPtr revIDLastSave="133" documentId="11_B2424B07409D75DC802722D1D1E642B713E58C06" xr6:coauthVersionLast="47" xr6:coauthVersionMax="47" xr10:uidLastSave="{4C84242A-0647-4B2E-9662-368E261D8013}"/>
  <bookViews>
    <workbookView xWindow="-110" yWindow="-110" windowWidth="19420" windowHeight="10420" tabRatio="585"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7" l="1"/>
  <c r="C29" i="7"/>
  <c r="D31" i="7"/>
  <c r="C31" i="7"/>
  <c r="D32" i="7"/>
  <c r="D30" i="7" s="1"/>
  <c r="C32" i="7"/>
  <c r="D22" i="7"/>
  <c r="C22" i="7"/>
  <c r="E119" i="8" l="1"/>
  <c r="E117" i="8"/>
  <c r="E116" i="8"/>
  <c r="E115" i="8"/>
  <c r="F132" i="8" l="1"/>
  <c r="C30" i="7" l="1"/>
  <c r="V37" i="9" l="1"/>
  <c r="F19" i="2" l="1"/>
  <c r="E19" i="2"/>
  <c r="D19" i="2"/>
  <c r="C19" i="2"/>
  <c r="F12" i="2"/>
  <c r="F14" i="2" s="1"/>
  <c r="E12" i="2"/>
  <c r="E14" i="2" s="1"/>
  <c r="E20" i="2" s="1"/>
  <c r="D12" i="2"/>
  <c r="D14" i="2" s="1"/>
  <c r="D20" i="2" s="1"/>
  <c r="C12" i="2"/>
  <c r="C14" i="2" s="1"/>
  <c r="C20" i="2" l="1"/>
  <c r="F20" i="2"/>
  <c r="V36" i="9" l="1"/>
  <c r="S36" i="9" s="1"/>
  <c r="E37" i="10"/>
  <c r="E29" i="10"/>
  <c r="E10" i="10"/>
  <c r="K22" i="9" l="1"/>
  <c r="K23" i="9"/>
  <c r="K24" i="9"/>
  <c r="K25" i="9"/>
  <c r="K26" i="9"/>
  <c r="K27" i="9"/>
  <c r="K28" i="9"/>
  <c r="K29" i="9"/>
  <c r="K30" i="9"/>
  <c r="K21" i="9"/>
  <c r="E92" i="2" l="1"/>
  <c r="E237" i="3" l="1"/>
  <c r="E238" i="3" s="1"/>
  <c r="D194" i="3"/>
  <c r="C194" i="3"/>
  <c r="C23" i="2" l="1"/>
  <c r="D235" i="3"/>
  <c r="C203" i="3"/>
  <c r="F66" i="2" l="1"/>
  <c r="F67" i="2"/>
  <c r="F69" i="2"/>
  <c r="F70" i="2"/>
  <c r="F71" i="2"/>
  <c r="F78" i="2"/>
  <c r="F79" i="2"/>
  <c r="F81" i="2"/>
  <c r="F82" i="2"/>
  <c r="F83" i="2"/>
  <c r="E84" i="2"/>
  <c r="D84" i="2"/>
  <c r="C84" i="2"/>
  <c r="E80" i="2"/>
  <c r="D80" i="2"/>
  <c r="C80" i="2"/>
  <c r="E72" i="2"/>
  <c r="D72" i="2"/>
  <c r="C72" i="2"/>
  <c r="E68" i="2"/>
  <c r="D68" i="2"/>
  <c r="C68" i="2"/>
  <c r="F92" i="2"/>
  <c r="E212" i="3"/>
  <c r="D212" i="3"/>
  <c r="C212" i="3"/>
  <c r="F41" i="2"/>
  <c r="E41" i="2"/>
  <c r="D41" i="2"/>
  <c r="E12" i="5"/>
  <c r="D12" i="5"/>
  <c r="C12" i="5"/>
  <c r="E59" i="8"/>
  <c r="F59" i="8"/>
  <c r="F54" i="8"/>
  <c r="E54" i="8"/>
  <c r="K52" i="9"/>
  <c r="K49" i="9"/>
  <c r="E45" i="10"/>
  <c r="D45" i="10"/>
  <c r="C45" i="10"/>
  <c r="C73" i="2" l="1"/>
  <c r="E73" i="2"/>
  <c r="F68" i="2"/>
  <c r="F84" i="2"/>
  <c r="F72" i="2"/>
  <c r="F80" i="2"/>
  <c r="F73" i="2" l="1"/>
  <c r="C22" i="2"/>
  <c r="C2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Troy Dueck</author>
    <author>Tyrome Turner</author>
  </authors>
  <commentList>
    <comment ref="A105" authorId="0" shapeId="0" xr:uid="{00000000-0006-0000-0100-000001000000}">
      <text>
        <r>
          <rPr>
            <b/>
            <sz val="9"/>
            <color indexed="81"/>
            <rFont val="Tahoma"/>
            <family val="2"/>
          </rPr>
          <t>Troy Dueck:</t>
        </r>
        <r>
          <rPr>
            <sz val="9"/>
            <color indexed="81"/>
            <rFont val="Tahoma"/>
            <family val="2"/>
          </rPr>
          <t xml:space="preserve">
I got 185/224</t>
        </r>
      </text>
    </comment>
    <comment ref="F105" authorId="1" shapeId="0" xr:uid="{00000000-0006-0000-0100-000002000000}">
      <text>
        <r>
          <rPr>
            <b/>
            <sz val="9"/>
            <color indexed="81"/>
            <rFont val="Tahoma"/>
            <family val="2"/>
          </rPr>
          <t>Tyrome Turner:</t>
        </r>
        <r>
          <rPr>
            <sz val="9"/>
            <color indexed="81"/>
            <rFont val="Tahoma"/>
            <family val="2"/>
          </rPr>
          <t xml:space="preserve">
186/223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Troy Dueck</author>
  </authors>
  <commentList>
    <comment ref="A64" authorId="0" shapeId="0" xr:uid="{00000000-0006-0000-0700-000001000000}">
      <text>
        <r>
          <rPr>
            <b/>
            <sz val="9"/>
            <color indexed="81"/>
            <rFont val="Tahoma"/>
            <family val="2"/>
          </rPr>
          <t>Troy Dueck:</t>
        </r>
        <r>
          <rPr>
            <sz val="9"/>
            <color indexed="81"/>
            <rFont val="Tahoma"/>
            <family val="2"/>
          </rPr>
          <t xml:space="preserve">
It appears like you collected this data for the US News report last year, so I've updated it here.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Tyrome Turner</author>
  </authors>
  <commentList>
    <comment ref="G36" authorId="0" shapeId="0" xr:uid="{00000000-0006-0000-0800-000001000000}">
      <text>
        <r>
          <rPr>
            <b/>
            <sz val="9"/>
            <color indexed="81"/>
            <rFont val="Tahoma"/>
            <charset val="1"/>
          </rPr>
          <t>Tyrome Turner:</t>
        </r>
        <r>
          <rPr>
            <sz val="9"/>
            <color indexed="81"/>
            <rFont val="Tahoma"/>
            <charset val="1"/>
          </rPr>
          <t xml:space="preserve">
2347.67/116.67</t>
        </r>
      </text>
    </comment>
  </commentList>
</comments>
</file>

<file path=xl/sharedStrings.xml><?xml version="1.0" encoding="utf-8"?>
<sst xmlns="http://schemas.openxmlformats.org/spreadsheetml/2006/main" count="1479" uniqueCount="1174">
  <si>
    <t>A.  General Information</t>
  </si>
  <si>
    <t>A0</t>
  </si>
  <si>
    <t>Respondent Information (Not for Publication)</t>
  </si>
  <si>
    <t>Name:</t>
  </si>
  <si>
    <t>Tyrome Turner</t>
  </si>
  <si>
    <t>Title:</t>
  </si>
  <si>
    <t>Senior Data Analyst</t>
  </si>
  <si>
    <t>Office:</t>
  </si>
  <si>
    <t>Center of Competency for Business Intelligence</t>
  </si>
  <si>
    <t>Mailing Address:</t>
  </si>
  <si>
    <t>820 N. LaSalle Blvd</t>
  </si>
  <si>
    <t>City/State/Zip/Country:</t>
  </si>
  <si>
    <t>Chicago, IL, 60626, United States of America</t>
  </si>
  <si>
    <t>Phone:</t>
  </si>
  <si>
    <t>312-329-4135</t>
  </si>
  <si>
    <t>Fax:</t>
  </si>
  <si>
    <t>E-mail Address:</t>
  </si>
  <si>
    <t>tyrome.turner@moody.edu</t>
  </si>
  <si>
    <t>Are your responses to the CDS posted for reference on your institution's Web site?</t>
  </si>
  <si>
    <t>Yes</t>
  </si>
  <si>
    <t>X</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</si>
  <si>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</si>
  <si>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</si>
  <si>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</si>
  <si>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</si>
  <si>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</si>
  <si>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</si>
  <si>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</si>
  <si>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The Moody Bible Institute of Chicago</t>
  </si>
  <si>
    <t>820 N LaSalle St</t>
  </si>
  <si>
    <t>Chicago, IL 60610</t>
  </si>
  <si>
    <t>Street Address (if different):</t>
  </si>
  <si>
    <t>Main Phone Number:</t>
  </si>
  <si>
    <t>312.329.4000</t>
  </si>
  <si>
    <t>WWW Home Page Address:</t>
  </si>
  <si>
    <t>www.moody.edu</t>
  </si>
  <si>
    <t>Admissions Phone Number:</t>
  </si>
  <si>
    <t>312.329.4400</t>
  </si>
  <si>
    <t>Admissions Toll-Free Phone Number:</t>
  </si>
  <si>
    <t>800.967.4624</t>
  </si>
  <si>
    <t>Admissions Office Mailing Address:</t>
  </si>
  <si>
    <t>Admissions Fax Number:</t>
  </si>
  <si>
    <t>312.329.8955</t>
  </si>
  <si>
    <t>Admissions E-mail Address:</t>
  </si>
  <si>
    <t>admissions@moody.edu</t>
  </si>
  <si>
    <t>If there is a separate URL for your school’s online application, please specify:</t>
  </si>
  <si>
    <t>If you have a mailing address other than the above to which applications should be sent, please provide:</t>
  </si>
  <si>
    <t>A2</t>
  </si>
  <si>
    <r>
      <t xml:space="preserve">Source of institutional control </t>
    </r>
    <r>
      <rPr>
        <sz val="10"/>
        <rFont val="Arial"/>
        <family val="2"/>
      </rPr>
      <t>(Check only one)</t>
    </r>
    <r>
      <rPr>
        <b/>
        <sz val="10"/>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</si>
  <si>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</si>
  <si>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</si>
  <si>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</si>
  <si>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</si>
  <si>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</si>
  <si>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</si>
  <si>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</si>
  <si>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</si>
  <si>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</si>
  <si>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</si>
  <si>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</si>
  <si>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</si>
  <si>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</si>
  <si>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</si>
  <si>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</si>
  <si>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</si>
  <si>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</si>
  <si>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</si>
  <si>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</si>
  <si>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</si>
  <si>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</si>
  <si>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</si>
  <si>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</si>
  <si>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</si>
  <si>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</si>
  <si>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</si>
  <si>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</si>
  <si>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</si>
  <si>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</si>
  <si>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</si>
  <si>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</si>
  <si>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</si>
  <si>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B. ENROLLMENT AND PERSISTENCE</t>
  </si>
  <si>
    <t>B1</t>
  </si>
  <si>
    <t xml:space="preserve">Institutional Enrollment - Men and Women </t>
  </si>
  <si>
    <t>Provide numbers of students for each of the following categories as of the institution's official fall reporting date or as of October 15, 2019.</t>
  </si>
  <si>
    <r>
      <rPr>
        <sz val="10"/>
        <color rgb="FF000000"/>
        <rFont val="Arial"/>
      </rPr>
      <t xml:space="preserve">•     Note: Report students formerly designated as “first professional” in the graduate cells. For information on reporting study abroad students please see this </t>
    </r>
    <r>
      <rPr>
        <u/>
        <sz val="10"/>
        <color rgb="FF0000FF"/>
        <rFont val="Arial"/>
      </rPr>
      <t>link</t>
    </r>
    <r>
      <rPr>
        <sz val="10"/>
        <color rgb="FF000000"/>
        <rFont val="Arial"/>
      </rPr>
      <t xml:space="preserve">. </t>
    </r>
  </si>
  <si>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</si>
  <si>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</si>
  <si>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</si>
  <si>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</si>
  <si>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</si>
  <si>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</si>
  <si>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</si>
  <si>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</si>
  <si>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</si>
  <si>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</si>
  <si>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</si>
  <si>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</si>
  <si>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</si>
  <si>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</si>
  <si>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</si>
  <si>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</si>
  <si>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</si>
  <si>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</si>
  <si>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</si>
  <si>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</si>
  <si>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</si>
  <si>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t xml:space="preserve">Provide numbers of undergraduate students for each of the following categories as of the institution’s official fall reporting date or as of October 15, 2019. </t>
  </si>
  <si>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</si>
  <si>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</si>
  <si>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</si>
  <si>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Degree-Seeking
First-Time
First Year</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</si>
  <si>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</si>
  <si>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</si>
  <si>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Nonresident aliens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</si>
  <si>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</si>
  <si>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</si>
  <si>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</si>
  <si>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</si>
  <si>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</si>
  <si>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</si>
  <si>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</si>
  <si>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</si>
  <si>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</si>
  <si>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</si>
  <si>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</si>
  <si>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Number of degrees awarded by your institution from July 1, 2018, to June 30, 2019.</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</si>
  <si>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</si>
  <si>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</si>
  <si>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</si>
  <si>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</si>
  <si>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</si>
  <si>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</si>
  <si>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</si>
  <si>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</si>
  <si>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</si>
  <si>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</si>
  <si>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</si>
  <si>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 xml:space="preserve">•     For complete instructions and definitions of data elements, see the IPEDS GRS Forms and Instructions for the 2019-2020 Survey. https://nces.ed.gov/ipeds/use-the-data/survey-components/9/graduation-rates </t>
  </si>
  <si>
    <t>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</si>
  <si>
    <t>For Bachelor’s or Equivalent Programs</t>
  </si>
  <si>
    <t>Please provide data for the Fall 2013 cohort if available. If Fall 2013 cohort data are not available, provide data for the Fall 2012 cohort.</t>
  </si>
  <si>
    <t>Fall 2013 Cohort</t>
  </si>
  <si>
    <t>Recipients of a Federal Pell Grant</t>
  </si>
  <si>
    <t>Recipients of a Subsidized Stafford Loan who did not receive a Pell Grant</t>
  </si>
  <si>
    <t>Students who did not receive either a Pell Grant or a subsidized Stafford Loan</t>
  </si>
  <si>
    <r>
      <t xml:space="preserve">Total 
</t>
    </r>
    <r>
      <rPr>
        <sz val="9"/>
        <rFont val="Arial"/>
        <family val="2"/>
      </rPr>
      <t>(sum of 3 columns to the left)</t>
    </r>
  </si>
  <si>
    <t>A</t>
  </si>
  <si>
    <t>Initial 2013 cohort of first-time, full-time, bachelor's (or equivalent) degree-seeking undergraduate students</t>
  </si>
  <si>
    <t>B</t>
  </si>
  <si>
    <t>Of the initial 2013 cohort, how many did not persist and did not graduate for the following reasons: 
• Deceased
• Permanently Disabled
• Armed Forces
• Foreign Aid Service of the Federal Government
• Official church missions
• Report Total Allowable Exclusions</t>
  </si>
  <si>
    <t>C</t>
  </si>
  <si>
    <t>Final 2013 cohort, after adjusting for allowable exclusions</t>
  </si>
  <si>
    <t>D</t>
  </si>
  <si>
    <t>Of the initial 2013 cohort, how many completed the program in four years or less (by Aug. 31, 2018)</t>
  </si>
  <si>
    <t>E</t>
  </si>
  <si>
    <t>Of the initial 2013 cohort, how many completed the program in more than four years but in five years or less (after Aug. 31, 2018 and by Aug. 31, 2018)</t>
  </si>
  <si>
    <t>F</t>
  </si>
  <si>
    <t>Of the initial 2013 cohort, how many completed the program in more than five years but in six years or less (after Aug. 31, 2018 and by Aug. 31, 2019)</t>
  </si>
  <si>
    <t>G</t>
  </si>
  <si>
    <t>Total graduating within six years (sum of lines D, E, and F)</t>
  </si>
  <si>
    <t>H</t>
  </si>
  <si>
    <t>Six-year graduation rate for 2013 cohort (G divided by C)</t>
  </si>
  <si>
    <t>Fall 2012 Cohort</t>
  </si>
  <si>
    <t>Initial 2012 cohort of first-time, full-time, bachelor's (or equivalent) degree-seeking undergraduate students</t>
  </si>
  <si>
    <t>Of the initial 2012 cohort, how many did not persist and did not graduate for the following reasons: 
• Deceased
• Permanently Disabled
• Armed Forces
• Foreign Aid Service of the Federal Government
• Official church missions
• Report Total Allowable Exclusions</t>
  </si>
  <si>
    <t>Final 2012 cohort, after adjusting for allowable exclusions</t>
  </si>
  <si>
    <t>Of the initial 2012 cohort, how many completed the program in four years or less (by Aug. 31, 2017)</t>
  </si>
  <si>
    <t>Of the initial 2012 cohort, how many completed the program in more than four years but in five years or less (after Aug. 31, 2017 and by Aug. 31, 2018)</t>
  </si>
  <si>
    <t>Of the initial 2012 cohort, how many completed the program in more than five years but in six years or less (after Aug. 31, 2018 and by Aug. 31, 2018)</t>
  </si>
  <si>
    <t>Six-year graduation rate for 2012 cohort (G divided by C)</t>
  </si>
  <si>
    <t>For Two-Year Institutions</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</si>
  <si>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</si>
  <si>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2017 Cohort</t>
  </si>
  <si>
    <t>2016 Cohort</t>
  </si>
  <si>
    <t>B12</t>
  </si>
  <si>
    <t>Initial cohort, total of first-time, full-time degree/certificate-seeking students:</t>
  </si>
  <si>
    <t>B13</t>
  </si>
  <si>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</si>
  <si>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</si>
  <si>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</si>
  <si>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</si>
  <si>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</si>
  <si>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</si>
  <si>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</si>
  <si>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</si>
  <si>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</si>
  <si>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</si>
  <si>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</si>
  <si>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</si>
  <si>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</si>
  <si>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</si>
  <si>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</si>
  <si>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</si>
  <si>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</si>
  <si>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</si>
  <si>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2018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</si>
  <si>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</si>
  <si>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</si>
  <si>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</si>
  <si>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t>
  </si>
  <si>
    <t>C. FIRST-TIME, FIRST-YEAR (FRESHMAN) ADMISSION</t>
  </si>
  <si>
    <t>C1-C2: Applications</t>
  </si>
  <si>
    <t>C1</t>
  </si>
  <si>
    <t xml:space="preserve">First-time, first-year (freshman) students: Provide the number of degree-seeking, first-time, first-year students who applied, were admitted, and enrolled (full- or part-time) in Fall 2019. </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</si>
  <si>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</si>
  <si>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</si>
  <si>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     Admitted applicants should include wait-listed students who were subsequently offered admission.</t>
  </si>
  <si>
    <t>Total first-time, first-year (freshman) men who applied</t>
  </si>
  <si>
    <t>Total first-time, first-year (freshman) women who applied</t>
  </si>
  <si>
    <t>Total first-time, first-year (freshman) men who were admitted</t>
  </si>
  <si>
    <t>Total first-time, first-year (freshman) women who were admitted</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</si>
  <si>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</si>
  <si>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</si>
  <si>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</si>
  <si>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</si>
  <si>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C2</t>
  </si>
  <si>
    <t xml:space="preserve">Freshman wait-listed students </t>
  </si>
  <si>
    <t>Students who met admission requirements but whose final admission was contingent on space availability</t>
  </si>
  <si>
    <t>Do you have a policy of placing students on a waiting list?</t>
  </si>
  <si>
    <t>Chicago</t>
  </si>
  <si>
    <t>MDL, Spok</t>
  </si>
  <si>
    <t>If yes, please answer the questions below for Fall 2019 admissions:</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</si>
  <si>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</si>
  <si>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</si>
  <si>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</si>
  <si>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</si>
  <si>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</si>
  <si>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</si>
  <si>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</si>
  <si>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</si>
  <si>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</si>
  <si>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</si>
  <si>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</si>
  <si>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</si>
  <si>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</si>
  <si>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</si>
  <si>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</si>
  <si>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</si>
  <si>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</si>
  <si>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</si>
  <si>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</si>
  <si>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</si>
  <si>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</si>
  <si>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</si>
  <si>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</si>
  <si>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</si>
  <si>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</si>
  <si>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</si>
  <si>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</si>
  <si>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</si>
  <si>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</si>
  <si>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</si>
  <si>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</si>
  <si>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</si>
  <si>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</si>
  <si>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</si>
  <si>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t xml:space="preserve">Other </t>
    </r>
    <r>
      <rPr>
        <i/>
        <sz val="10"/>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</si>
  <si>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</si>
  <si>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</si>
  <si>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</si>
  <si>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</si>
  <si>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</si>
  <si>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</si>
  <si>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</si>
  <si>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</si>
  <si>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</si>
  <si>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(freshman) admission decisions.</t>
  </si>
  <si>
    <t>Very Important</t>
  </si>
  <si>
    <t>Important</t>
  </si>
  <si>
    <t>Considered</t>
  </si>
  <si>
    <t>Not Considered</t>
  </si>
  <si>
    <t>Academic</t>
  </si>
  <si>
    <t>Rigor of secondary school record</t>
  </si>
  <si>
    <t>Class rank</t>
  </si>
  <si>
    <t xml:space="preserve">   Academic GPA</t>
  </si>
  <si>
    <t>Standardized test scores</t>
  </si>
  <si>
    <t>X c, s</t>
  </si>
  <si>
    <t>X d</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</si>
  <si>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</si>
  <si>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</si>
  <si>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</si>
  <si>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</si>
  <si>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</si>
  <si>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</si>
  <si>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</si>
  <si>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</si>
  <si>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</si>
  <si>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</si>
  <si>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</si>
  <si>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</si>
  <si>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</si>
  <si>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X c</t>
  </si>
  <si>
    <t>Volunteer work</t>
  </si>
  <si>
    <t>Work experience</t>
  </si>
  <si>
    <t>Level of applicant’s interest</t>
  </si>
  <si>
    <t>C8: SAT and ACT Policies</t>
  </si>
  <si>
    <t xml:space="preserve">Entrance exams </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</si>
  <si>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</si>
  <si>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X c,s</t>
  </si>
  <si>
    <t>C8A</t>
  </si>
  <si>
    <t>If yes, place check marks in the appropriate boxes below to reflect your institution’s policies for use in admission for Fall 2021.</t>
  </si>
  <si>
    <t>ADMISSION</t>
  </si>
  <si>
    <t>Require for Some</t>
  </si>
  <si>
    <t>Consider if Submitted</t>
  </si>
  <si>
    <t>Not Used</t>
  </si>
  <si>
    <t>SAT or ACT</t>
  </si>
  <si>
    <t>ACT Only</t>
  </si>
  <si>
    <t>SAT Only</t>
  </si>
  <si>
    <t>SAT and SAT Subject Tests or ACT</t>
  </si>
  <si>
    <t>SAT Subject Tests</t>
  </si>
  <si>
    <t>C8B</t>
  </si>
  <si>
    <t>If your institution will make use of the ACT in admission decisions for first-time, first-year, degree-seeking applicants for Fall 2021 please indicate which ONE of the following applies (regardless of whether the writing score will be used in the admissions process):</t>
  </si>
  <si>
    <t>ACT with writing required</t>
  </si>
  <si>
    <t>ACT with writing recommended</t>
  </si>
  <si>
    <t>ACT with or without writing accepted</t>
  </si>
  <si>
    <t>If your institution will make use of the SAT in admission decisions for first-time, first-year, degree-seeking applicants for Fall 2021 please indicate which ONE of the following applies (regardless of whether the Essay score will be used in the admissions process):</t>
  </si>
  <si>
    <t>SAT with Essay component required</t>
  </si>
  <si>
    <t>SAT with Essay component recommended</t>
  </si>
  <si>
    <t>SAT with or without Essay component accepted</t>
  </si>
  <si>
    <t>C8C</t>
  </si>
  <si>
    <t>Please indicate how your institution will use the SAT or ACT essay component; check all that apply.</t>
  </si>
  <si>
    <t>SAT essay</t>
  </si>
  <si>
    <t>ACT essay</t>
  </si>
  <si>
    <t>For admission</t>
  </si>
  <si>
    <t>For placement</t>
  </si>
  <si>
    <t>For advising</t>
  </si>
  <si>
    <t>In place of an application essay</t>
  </si>
  <si>
    <t>As a validity check on the application process</t>
  </si>
  <si>
    <t>No college policy as of now</t>
  </si>
  <si>
    <t>Not using essay component</t>
  </si>
  <si>
    <t>C8D</t>
  </si>
  <si>
    <t>In addition, does your institution use applicants' test scores for academic advising?</t>
  </si>
  <si>
    <t>C8E</t>
  </si>
  <si>
    <t>Latest date by which SAT or ACT scores must be received for fall-term admission</t>
  </si>
  <si>
    <t>March 1st</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</si>
  <si>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</si>
  <si>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</si>
  <si>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t>
  </si>
  <si>
    <t>C8G</t>
  </si>
  <si>
    <r>
      <t xml:space="preserve">Please indicate which tests your institution uses for </t>
    </r>
    <r>
      <rPr>
        <b/>
        <sz val="9"/>
        <color indexed="8"/>
        <rFont val="Arial"/>
        <family val="2"/>
      </rPr>
      <t>placement (e.g., state tests):</t>
    </r>
  </si>
  <si>
    <t>SAT</t>
  </si>
  <si>
    <t>ACT</t>
  </si>
  <si>
    <t>AP</t>
  </si>
  <si>
    <t>CLEP</t>
  </si>
  <si>
    <t>Institutional Exam</t>
  </si>
  <si>
    <t>State Exam (specify):</t>
  </si>
  <si>
    <t>C9-C12: Freshman Profile</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</si>
  <si>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</si>
  <si>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t>C9</t>
  </si>
  <si>
    <t>Percent and number of first-time, first-year (freshman) students enrolled in Fall 2019 who submitted national standardized (SAT/ACT) test scores.</t>
  </si>
  <si>
    <r>
      <t xml:space="preserve">•     Include information for </t>
    </r>
    <r>
      <rPr>
        <b/>
        <sz val="10"/>
        <color indexed="8"/>
        <rFont val="Arial"/>
        <family val="2"/>
      </rPr>
      <t>ALL enrolled, degree-seeking, first-time, first-year (freshman) students 
      who submitted test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</si>
  <si>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</si>
  <si>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Do not convert SAT scores to ACT scores and vice versa.</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</si>
  <si>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</si>
  <si>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</si>
  <si>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r>
      <t xml:space="preserve">•     </t>
    </r>
    <r>
      <rPr>
        <sz val="10"/>
        <color indexed="8"/>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</si>
  <si>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</si>
  <si>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</si>
  <si>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</si>
  <si>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</si>
  <si>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</si>
  <si>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</si>
  <si>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25th Percentile</t>
  </si>
  <si>
    <t>75th Percentile</t>
  </si>
  <si>
    <t>SAT Composite</t>
  </si>
  <si>
    <t>SAT Evidence-Based Reading and Writing</t>
  </si>
  <si>
    <t>SAT Math</t>
  </si>
  <si>
    <t>ACT Composite</t>
  </si>
  <si>
    <t>ACT Math</t>
  </si>
  <si>
    <t>ACT English</t>
  </si>
  <si>
    <t>ACT Writing</t>
  </si>
  <si>
    <t>Percent of first-time, first-year (freshman)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</si>
  <si>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</si>
  <si>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</si>
  <si>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</si>
  <si>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</si>
  <si>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</si>
  <si>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</si>
  <si>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</si>
  <si>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</si>
  <si>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</si>
  <si>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</si>
  <si>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</si>
  <si>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</si>
  <si>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</si>
  <si>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</si>
  <si>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</si>
  <si>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</si>
  <si>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</si>
  <si>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</si>
  <si>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</si>
  <si>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</si>
  <si>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</si>
  <si>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(freshman)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</si>
  <si>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</si>
  <si>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</si>
  <si>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</si>
  <si>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</si>
  <si>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</si>
  <si>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</si>
  <si>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</si>
  <si>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</si>
  <si>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</si>
  <si>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Percentage of all enrolled, degree-seeking, first-time, first-year (freshman) students who had high school grade-point averages within each of the following ranges (using 4.0 scale).  Report information only for those students from whom you collected high school GPA.</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</si>
  <si>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</si>
  <si>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</si>
  <si>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</si>
  <si>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</si>
  <si>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</si>
  <si>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</si>
  <si>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</si>
  <si>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</si>
  <si>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</si>
  <si>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</si>
  <si>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(freshman) students who submitted GPA:  </t>
  </si>
  <si>
    <t xml:space="preserve">Percent of total first-time, first-year (freshman) students who submitted high school GPA:  </t>
  </si>
  <si>
    <t>C13-C20: Admission Policies</t>
  </si>
  <si>
    <t>C13</t>
  </si>
  <si>
    <t>Application Fee</t>
  </si>
  <si>
    <t>If your institution has waived its application fee for the Fall 2020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</si>
  <si>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</si>
  <si>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</si>
  <si>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</si>
  <si>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</si>
  <si>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</si>
  <si>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</si>
  <si>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</si>
  <si>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</si>
  <si>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</si>
  <si>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</si>
  <si>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</si>
  <si>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</si>
  <si>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</si>
  <si>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</si>
  <si>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</si>
  <si>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</si>
  <si>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</si>
  <si>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t xml:space="preserve">Notification to applicants of admission decision sent </t>
    </r>
    <r>
      <rPr>
        <i/>
        <sz val="10"/>
        <color indexed="8"/>
        <rFont val="Arial"/>
        <family val="2"/>
      </rPr>
      <t>(fill in one only)</t>
    </r>
  </si>
  <si>
    <t xml:space="preserve">On a rolling basis beginning (date):  </t>
  </si>
  <si>
    <t>April 15th</t>
  </si>
  <si>
    <t xml:space="preserve">By (date):  </t>
  </si>
  <si>
    <t xml:space="preserve">Other:  </t>
  </si>
  <si>
    <t>C17</t>
  </si>
  <si>
    <r>
      <t xml:space="preserve">Reply policy for admitted applicants </t>
    </r>
    <r>
      <rPr>
        <i/>
        <sz val="10"/>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</si>
  <si>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</si>
  <si>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</si>
  <si>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</si>
  <si>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</si>
  <si>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</si>
  <si>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</si>
  <si>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n/a</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</si>
  <si>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</si>
  <si>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</si>
  <si>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</si>
  <si>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</si>
  <si>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</si>
  <si>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</si>
  <si>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</si>
  <si>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</si>
  <si>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</si>
  <si>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</si>
  <si>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(freshman) students one year or more before high school graduation?</t>
  </si>
  <si>
    <t>C20</t>
  </si>
  <si>
    <r>
      <t xml:space="preserve">Common Application: </t>
    </r>
    <r>
      <rPr>
        <sz val="10"/>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</si>
  <si>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</si>
  <si>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</si>
  <si>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</si>
  <si>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</si>
  <si>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</si>
  <si>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</si>
  <si>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December 1st</t>
  </si>
  <si>
    <t>First or only early decision plan notification date</t>
  </si>
  <si>
    <t>January 15th</t>
  </si>
  <si>
    <t>Other early decision plan closing date</t>
  </si>
  <si>
    <t>Other early decision plan notification date</t>
  </si>
  <si>
    <t>For the Fall 2019 entering class:</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</si>
  <si>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</si>
  <si>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</si>
  <si>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</si>
  <si>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</si>
  <si>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</si>
  <si>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</si>
  <si>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</si>
  <si>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</si>
  <si>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</si>
  <si>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</si>
  <si>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</si>
  <si>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</si>
  <si>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</si>
  <si>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</si>
  <si>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</si>
  <si>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t xml:space="preserve">Provide the number of students who applied, were admitted, and enrolled as degree-seeking transfer students in </t>
    </r>
    <r>
      <rPr>
        <b/>
        <u/>
        <sz val="10"/>
        <rFont val="Arial"/>
        <family val="2"/>
      </rPr>
      <t>Fall 2019</t>
    </r>
    <r>
      <rPr>
        <sz val="10"/>
        <rFont val="Arial"/>
        <family val="2"/>
      </rPr>
      <t>.</t>
    </r>
  </si>
  <si>
    <t>Applicants</t>
  </si>
  <si>
    <t>Admitted Applicants</t>
  </si>
  <si>
    <t>Enrolled Applicants</t>
  </si>
  <si>
    <t>Total</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</si>
  <si>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</si>
  <si>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</si>
  <si>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</si>
  <si>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</si>
  <si>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</si>
  <si>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</si>
  <si>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</si>
  <si>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</si>
  <si>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</si>
  <si>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</si>
  <si>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</si>
  <si>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</si>
  <si>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</si>
  <si>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</si>
  <si>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</si>
  <si>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</si>
  <si>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</si>
  <si>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</si>
  <si>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</si>
  <si>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</si>
  <si>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</si>
  <si>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</si>
  <si>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</si>
  <si>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</si>
  <si>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</si>
  <si>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</si>
  <si>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</si>
  <si>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</si>
  <si>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</si>
  <si>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</si>
  <si>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</si>
  <si>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</si>
  <si>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</si>
  <si>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</si>
  <si>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</si>
  <si>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</si>
  <si>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</si>
  <si>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</si>
  <si>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</si>
  <si>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</si>
  <si>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</si>
  <si>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</si>
  <si>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</si>
  <si>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</si>
  <si>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</si>
  <si>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</si>
  <si>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</si>
  <si>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</si>
  <si>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</si>
  <si>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</si>
  <si>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</si>
  <si>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</si>
  <si>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</si>
  <si>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</si>
  <si>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</si>
  <si>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</si>
  <si>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</si>
  <si>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</si>
  <si>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</si>
  <si>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</si>
  <si>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</si>
  <si>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</si>
  <si>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</si>
  <si>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</si>
  <si>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</si>
  <si>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</si>
  <si>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</si>
  <si>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</si>
  <si>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t xml:space="preserve">Special study options: </t>
    </r>
    <r>
      <rPr>
        <sz val="10"/>
        <rFont val="Arial"/>
        <family val="2"/>
      </rPr>
      <t>Identify those programs available at your institution. Refer to the glossary for definitions.</t>
    </r>
  </si>
  <si>
    <t>Accelerated program</t>
  </si>
  <si>
    <t>Cooperative education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</si>
  <si>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</si>
  <si>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</si>
  <si>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</si>
  <si>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</si>
  <si>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</si>
  <si>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</si>
  <si>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</si>
  <si>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</si>
  <si>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</si>
  <si>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</si>
  <si>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</si>
  <si>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</si>
  <si>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</si>
  <si>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</si>
  <si>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</si>
  <si>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</si>
  <si>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E2</t>
  </si>
  <si>
    <t>Has been removed from the CDS.</t>
  </si>
  <si>
    <t>E3</t>
  </si>
  <si>
    <t>Areas in which all or most students are required to complete some course work prior to graduation:</t>
  </si>
  <si>
    <t>Y</t>
  </si>
  <si>
    <t>Arts/fine arts</t>
  </si>
  <si>
    <t>N</t>
  </si>
  <si>
    <t>Computer literacy</t>
  </si>
  <si>
    <t>English (including composition)</t>
  </si>
  <si>
    <t>Foreign languages</t>
  </si>
  <si>
    <t>Humanities</t>
  </si>
  <si>
    <t>Philosophy</t>
  </si>
  <si>
    <t>Sciences (biological or physical)</t>
  </si>
  <si>
    <t>Social science</t>
  </si>
  <si>
    <t>Bible and Theology</t>
  </si>
  <si>
    <t>F. STUDENT LIFE</t>
  </si>
  <si>
    <t>F1</t>
  </si>
  <si>
    <t>Percentages of first-time, first-year (freshman) degree-seeking students and degree-seeking undergraduates enrolled in Fall 2019 who fit the following categories:</t>
  </si>
  <si>
    <t xml:space="preserve">First-time, first-year (freshman) students </t>
  </si>
  <si>
    <t>Percent who are from out of state (exclude international/nonresident aliens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</si>
  <si>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</si>
  <si>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</si>
  <si>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</si>
  <si>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</si>
  <si>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</si>
  <si>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</si>
  <si>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</si>
  <si>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</si>
  <si>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t xml:space="preserve">Activities offered. </t>
    </r>
    <r>
      <rPr>
        <sz val="10"/>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</si>
  <si>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</si>
  <si>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</si>
  <si>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</si>
  <si>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</si>
  <si>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</si>
  <si>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</si>
  <si>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</si>
  <si>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</si>
  <si>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</si>
  <si>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</si>
  <si>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</si>
  <si>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</si>
  <si>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</si>
  <si>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</si>
  <si>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</si>
  <si>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</si>
  <si>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</si>
  <si>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</si>
  <si>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</si>
  <si>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</si>
  <si>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</si>
  <si>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</si>
  <si>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t xml:space="preserve">ROTC </t>
    </r>
    <r>
      <rPr>
        <sz val="10"/>
        <rFont val="Arial"/>
        <family val="2"/>
      </rPr>
      <t>(program offered in cooperation with Reserve Officers' Training Corps)</t>
    </r>
  </si>
  <si>
    <t>On Campus</t>
  </si>
  <si>
    <t xml:space="preserve">At Cooperating Institution </t>
  </si>
  <si>
    <t>Name of Cooperating Institution</t>
  </si>
  <si>
    <t>Army ROTC is offered:</t>
  </si>
  <si>
    <t>Naval ROTC is offered:</t>
  </si>
  <si>
    <t>Air Force ROTC is offered:</t>
  </si>
  <si>
    <t>F4</t>
  </si>
  <si>
    <r>
      <t xml:space="preserve">Housing: </t>
    </r>
    <r>
      <rPr>
        <sz val="10"/>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</si>
  <si>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</si>
  <si>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</si>
  <si>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</si>
  <si>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</si>
  <si>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</si>
  <si>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</si>
  <si>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</si>
  <si>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</si>
  <si>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</si>
  <si>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</si>
  <si>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</si>
  <si>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Other housing options (specify):</t>
  </si>
  <si>
    <t>G. ANNUAL EXPENSES</t>
  </si>
  <si>
    <t>G0</t>
  </si>
  <si>
    <t>Please provide the URL of your institution’s net price calculator:</t>
  </si>
  <si>
    <t>https://www.moody.edu/siteassets/website_assets/files/financial-aid/net-price-calculator/npcalc-chicago.html</t>
  </si>
  <si>
    <t>Provide 2019-2020 academic year costs of attendance for the following categories that are applicable to your institution.</t>
  </si>
  <si>
    <t>Check here if your institution's 2019-2020 academic year costs of attendance are not available at this time and provide an approximate date (i.e., month/day) when your institution's final 2019-2020 academic year costs of attendance will be available:</t>
  </si>
  <si>
    <t>G1</t>
  </si>
  <si>
    <t>Undergraduate full-time tuition, required fees, room and board</t>
  </si>
  <si>
    <r>
      <t xml:space="preserve">List the typical tuition, required fees, and room and board for a full-time undergraduate student for the FULL </t>
    </r>
    <r>
      <rPr>
        <b/>
        <sz val="10"/>
        <color indexed="8"/>
        <rFont val="Arial"/>
        <family val="2"/>
      </rPr>
      <t>2020-2021</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</si>
  <si>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</si>
  <si>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</si>
  <si>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</si>
  <si>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r>
      <t xml:space="preserve">•     Do </t>
    </r>
    <r>
      <rPr>
        <b/>
        <i/>
        <sz val="10"/>
        <color indexed="8"/>
        <rFont val="Arial"/>
        <family val="2"/>
      </rPr>
      <t>not</t>
    </r>
    <r>
      <rPr>
        <sz val="10"/>
        <color indexed="8"/>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</si>
  <si>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</si>
  <si>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</si>
  <si>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</si>
  <si>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</si>
  <si>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</si>
  <si>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</si>
  <si>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</si>
  <si>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</si>
  <si>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</si>
  <si>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</si>
  <si>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</si>
  <si>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</si>
  <si>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</si>
  <si>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</si>
  <si>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</si>
  <si>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</si>
  <si>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</si>
  <si>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</si>
  <si>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</si>
  <si>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</si>
  <si>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</si>
  <si>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</si>
  <si>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X
(Aviation programs)</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</si>
  <si>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</si>
  <si>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</si>
  <si>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</si>
  <si>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</si>
  <si>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</si>
  <si>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</si>
  <si>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</si>
  <si>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</si>
  <si>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</si>
  <si>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</si>
  <si>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</si>
  <si>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</si>
  <si>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</si>
  <si>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</si>
  <si>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</si>
  <si>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</si>
  <si>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</si>
  <si>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</si>
  <si>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</si>
  <si>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</si>
  <si>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NONRESIDENT ALIENS:</t>
  </si>
  <si>
    <t>H. FINANCIAL AID</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</si>
  <si>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</si>
  <si>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</si>
  <si>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</si>
  <si>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</si>
  <si>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</si>
  <si>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</si>
  <si>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</si>
  <si>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</si>
  <si>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</si>
  <si>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</si>
  <si>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</si>
  <si>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</si>
  <si>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</si>
  <si>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</si>
  <si>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</si>
  <si>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</si>
  <si>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</si>
  <si>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</si>
  <si>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</si>
  <si>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</si>
  <si>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</si>
  <si>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</si>
  <si>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</si>
  <si>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</si>
  <si>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</si>
  <si>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</si>
  <si>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</si>
  <si>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</si>
  <si>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t xml:space="preserve">•     Include aid awarded to international students (i.e., those not qualifying for federal aid). </t>
  </si>
  <si>
    <t>•     Do NOT include any aid related to the CARES Act or unique to the COVID-19 pandemic.</t>
  </si>
  <si>
    <t>2019-2020 estimated</t>
  </si>
  <si>
    <t>2018-2019 Final</t>
  </si>
  <si>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</si>
  <si>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r>
      <t xml:space="preserve">Which needs-analysis methodology does your institution use in awarding institutional aid? </t>
    </r>
    <r>
      <rPr>
        <b/>
        <sz val="10"/>
        <rFont val="Arial"/>
        <family val="2"/>
      </rPr>
      <t>(Formerly H3)</t>
    </r>
  </si>
  <si>
    <t>Federal methodology (FM)</t>
  </si>
  <si>
    <t>Institutional methodology (IM)</t>
  </si>
  <si>
    <t>Both FM and IM</t>
  </si>
  <si>
    <r>
      <t xml:space="preserve">Need-based
</t>
    </r>
    <r>
      <rPr>
        <sz val="10"/>
        <rFont val="Arial"/>
        <family val="2"/>
      </rPr>
      <t>(Include non-need-based aid use to meet need.)</t>
    </r>
  </si>
  <si>
    <r>
      <t xml:space="preserve">Non-need-based
</t>
    </r>
    <r>
      <rPr>
        <sz val="10"/>
        <rFont val="Arial"/>
        <family val="2"/>
      </rPr>
      <t>(Exclude non-need-based aid use to meet need.)</t>
    </r>
  </si>
  <si>
    <t>Scholarships/Grants</t>
  </si>
  <si>
    <t>Federal</t>
  </si>
  <si>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</si>
  <si>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</si>
  <si>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</si>
  <si>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</si>
  <si>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</si>
  <si>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</si>
  <si>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</si>
  <si>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</si>
  <si>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</si>
  <si>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</si>
  <si>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</si>
  <si>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t>Athletic Awards</t>
  </si>
  <si>
    <t>H2</t>
  </si>
  <si>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</si>
  <si>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</si>
  <si>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</si>
  <si>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</si>
  <si>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</si>
  <si>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Less Than
Full-time
Undergrad</t>
  </si>
  <si>
    <t>Number of degree-seeking undergraduate students (CDS Item B1 if reporting on Fall 2019 cohort)</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</si>
  <si>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</si>
  <si>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b</t>
    </r>
    <r>
      <rPr>
        <sz val="9"/>
        <rFont val="Arial"/>
        <family val="2"/>
      </rPr>
      <t xml:space="preserve"> who were determined to have financial need</t>
    </r>
  </si>
  <si>
    <r>
      <t xml:space="preserve">Number of students in line </t>
    </r>
    <r>
      <rPr>
        <b/>
        <sz val="9"/>
        <rFont val="Arial"/>
        <family val="2"/>
      </rPr>
      <t>c</t>
    </r>
    <r>
      <rPr>
        <sz val="9"/>
        <rFont val="Arial"/>
        <family val="2"/>
      </rPr>
      <t xml:space="preserve"> who were awarded any financial aid</t>
    </r>
  </si>
  <si>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</si>
  <si>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</si>
  <si>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</si>
  <si>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</si>
  <si>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</si>
  <si>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</si>
  <si>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t>J</t>
  </si>
  <si>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</si>
  <si>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</si>
  <si>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</si>
  <si>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</si>
  <si>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</si>
  <si>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</si>
  <si>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</si>
  <si>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</si>
  <si>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</si>
  <si>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</si>
  <si>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First-time
Full-time
Freshmen</t>
  </si>
  <si>
    <t>Full-time
Undergrad
(Incl. Fresh.)</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</si>
  <si>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</si>
  <si>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</si>
  <si>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</si>
  <si>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</si>
  <si>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</si>
  <si>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</si>
  <si>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</si>
  <si>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</si>
  <si>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</si>
  <si>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</si>
  <si>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</si>
  <si>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</si>
  <si>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</si>
  <si>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</si>
  <si>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</si>
  <si>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</si>
  <si>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</si>
  <si>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H4</t>
  </si>
  <si>
    <t>Provide the number of students in the 2019 undergraduate class who started at your institution as first-time students and received a bachelor's degree between July 1, 2018 and June 30, 2019. Exclude students who transferred into your institution.</t>
  </si>
  <si>
    <t>H5. Number and percent of students in class (defined in H4 above) borrowing from federal, non-federal, and any loan sources, and the average (or mean) amount borrowed.</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</si>
  <si>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</si>
  <si>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</si>
  <si>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</si>
  <si>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</si>
  <si>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</si>
  <si>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</si>
  <si>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</si>
  <si>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</si>
  <si>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</si>
  <si>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</si>
  <si>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</si>
  <si>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H6</t>
  </si>
  <si>
    <t>Indicate your institution’s policy regarding institutional scholarship and grant aid for undergraduate degree-seeking nonresident aliens: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</si>
  <si>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</si>
  <si>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</si>
  <si>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</si>
  <si>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</si>
  <si>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</si>
  <si>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</si>
  <si>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</si>
  <si>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</si>
  <si>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</si>
  <si>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</si>
  <si>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</si>
  <si>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</si>
  <si>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</si>
  <si>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</si>
  <si>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</si>
  <si>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</si>
  <si>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</si>
  <si>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</si>
  <si>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</si>
  <si>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</si>
  <si>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</si>
  <si>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</si>
  <si>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</si>
  <si>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</si>
  <si>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No deadline for filing required forms (applications processed on a rolling basis)</t>
  </si>
  <si>
    <t>H10</t>
  </si>
  <si>
    <t>Indicate notification dates for first-year (freshman)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</si>
  <si>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</si>
  <si>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</si>
  <si>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</si>
  <si>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</si>
  <si>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</si>
  <si>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</si>
  <si>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</si>
  <si>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</si>
  <si>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</si>
  <si>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</si>
  <si>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</si>
  <si>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</si>
  <si>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</si>
  <si>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</si>
  <si>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</si>
  <si>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</si>
  <si>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</si>
  <si>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</si>
  <si>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</si>
  <si>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</si>
  <si>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</si>
  <si>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</si>
  <si>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</si>
  <si>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</si>
  <si>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</si>
  <si>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</si>
  <si>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</si>
  <si>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</si>
  <si>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</si>
  <si>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</si>
  <si>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</si>
  <si>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</si>
  <si>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</si>
  <si>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</si>
  <si>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</si>
  <si>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</si>
  <si>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</si>
  <si>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</si>
  <si>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</si>
  <si>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</si>
  <si>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</si>
  <si>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</si>
  <si>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</si>
  <si>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</si>
  <si>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</si>
  <si>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</si>
  <si>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</si>
  <si>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t>Please report the number of instructional faculty members in each category for Fall 2019.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</si>
  <si>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</si>
  <si>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</si>
  <si>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</si>
  <si>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</si>
  <si>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</si>
  <si>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</si>
  <si>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</si>
  <si>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</si>
  <si>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</si>
  <si>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</si>
  <si>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</si>
  <si>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</si>
  <si>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</si>
  <si>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</si>
  <si>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</si>
  <si>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</si>
  <si>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</si>
  <si>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</si>
  <si>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</si>
  <si>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</si>
  <si>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</si>
  <si>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</si>
  <si>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</si>
  <si>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</si>
  <si>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 aliens (international)</t>
  </si>
  <si>
    <t>Total number with doctorate, or other terminal degree</t>
  </si>
  <si>
    <t>Total number whose highest degree is a master’s but not a terminal master’s</t>
  </si>
  <si>
    <t>Total number whose highest degree is a bachelor’s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</si>
  <si>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</si>
  <si>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Total number in stand-alone graduate/professional programs in which faculty teach virtually only graduate-level students</t>
  </si>
  <si>
    <t>I-2.</t>
  </si>
  <si>
    <t>Student to Faculty Ratio</t>
  </si>
  <si>
    <t>Report the Fall 2019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</si>
  <si>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 Do not count undergraduate or graduate student teaching assistants as faculty.</t>
  </si>
  <si>
    <t>Fall 2019 Student to Faculty ratio</t>
  </si>
  <si>
    <t>to 1</t>
  </si>
  <si>
    <t>(based on</t>
  </si>
  <si>
    <t>students</t>
  </si>
  <si>
    <t>and</t>
  </si>
  <si>
    <t>faculty).</t>
  </si>
  <si>
    <t xml:space="preserve">I-3. </t>
  </si>
  <si>
    <t>Undergraduate Class Size</t>
  </si>
  <si>
    <t>In the table below, please use the following definitions to report information about the size of classes and class sections offered in the Fall 2019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</si>
  <si>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</si>
  <si>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</si>
  <si>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</si>
  <si>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</si>
  <si>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</si>
  <si>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</si>
  <si>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</si>
  <si>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</si>
  <si>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</si>
  <si>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</si>
  <si>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</si>
  <si>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</si>
  <si>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</si>
  <si>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</si>
  <si>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</si>
  <si>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</si>
  <si>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</si>
  <si>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Degrees conferred between July 1, 2018 and June 30, 2019</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</si>
  <si>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</si>
  <si>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</si>
  <si>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</si>
  <si>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</si>
  <si>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CIP 2019 Categories to Include</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</si>
  <si>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</si>
  <si>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</si>
  <si>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</si>
  <si>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</si>
  <si>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</si>
  <si>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</si>
  <si>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</si>
  <si>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</si>
  <si>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</si>
  <si>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</si>
  <si>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</si>
  <si>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</si>
  <si>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</si>
  <si>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</si>
  <si>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</si>
  <si>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</si>
  <si>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</si>
  <si>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</si>
  <si>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</si>
  <si>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</si>
  <si>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</si>
  <si>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</si>
  <si>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</si>
  <si>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</si>
  <si>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</si>
  <si>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</si>
  <si>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</si>
  <si>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</si>
  <si>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</si>
  <si>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</si>
  <si>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</si>
  <si>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</si>
  <si>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</si>
  <si>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</si>
  <si>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</si>
  <si>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</si>
  <si>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</si>
  <si>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</si>
  <si>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</si>
  <si>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</si>
  <si>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</si>
  <si>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</si>
  <si>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</si>
  <si>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</si>
  <si>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</si>
  <si>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</si>
  <si>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</si>
  <si>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</si>
  <si>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</si>
  <si>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</si>
  <si>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</si>
  <si>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</si>
  <si>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</si>
  <si>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</si>
  <si>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</si>
  <si>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</si>
  <si>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</si>
  <si>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</si>
  <si>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</si>
  <si>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</si>
  <si>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</si>
  <si>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</si>
  <si>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</si>
  <si>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</si>
  <si>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</si>
  <si>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</si>
  <si>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</si>
  <si>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</si>
  <si>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</si>
  <si>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</si>
  <si>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</si>
  <si>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</si>
  <si>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</si>
  <si>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</si>
  <si>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</si>
  <si>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</si>
  <si>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</si>
  <si>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</si>
  <si>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</si>
  <si>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</si>
  <si>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</si>
  <si>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</si>
  <si>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</si>
  <si>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</si>
  <si>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</si>
  <si>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</si>
  <si>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</si>
  <si>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</si>
  <si>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</si>
  <si>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</si>
  <si>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</si>
  <si>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</si>
  <si>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</si>
  <si>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</si>
  <si>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</si>
  <si>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</si>
  <si>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</si>
  <si>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</si>
  <si>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</si>
  <si>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</si>
  <si>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</si>
  <si>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</si>
  <si>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</si>
  <si>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</si>
  <si>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</si>
  <si>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</si>
  <si>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</si>
  <si>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</si>
  <si>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</si>
  <si>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</si>
  <si>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</si>
  <si>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</si>
  <si>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</si>
  <si>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</si>
  <si>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</si>
  <si>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</si>
  <si>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</si>
  <si>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</si>
  <si>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</si>
  <si>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</si>
  <si>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</si>
  <si>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</si>
  <si>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</si>
  <si>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</si>
  <si>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</si>
  <si>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</si>
  <si>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</si>
  <si>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</si>
  <si>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</si>
  <si>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</si>
  <si>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</si>
  <si>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</si>
  <si>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</si>
  <si>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</si>
  <si>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</si>
  <si>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</si>
  <si>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</si>
  <si>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</si>
  <si>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</si>
  <si>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</si>
  <si>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</si>
  <si>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</si>
  <si>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</si>
  <si>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</si>
  <si>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</si>
  <si>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</si>
  <si>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</si>
  <si>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</si>
  <si>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</si>
  <si>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</si>
  <si>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</si>
  <si>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</si>
  <si>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</si>
  <si>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</si>
  <si>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</si>
  <si>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</si>
  <si>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</si>
  <si>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</si>
  <si>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</si>
  <si>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</si>
  <si>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</si>
  <si>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</si>
  <si>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</si>
  <si>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</si>
  <si>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</si>
  <si>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</si>
  <si>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</si>
  <si>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</si>
  <si>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</si>
  <si>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</si>
  <si>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</si>
  <si>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</si>
  <si>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</si>
  <si>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</si>
  <si>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</si>
  <si>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</si>
  <si>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</si>
  <si>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</si>
  <si>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</si>
  <si>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</si>
  <si>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</si>
  <si>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</si>
  <si>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</si>
  <si>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</si>
  <si>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</si>
  <si>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</si>
  <si>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</si>
  <si>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</si>
  <si>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</si>
  <si>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</si>
  <si>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</si>
  <si>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</si>
  <si>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</si>
  <si>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</si>
  <si>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</si>
  <si>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t>•     In the chart below, students may be counted in more than one row, and full-time freshmen should also be counted as full-time undergraduates.</t>
  </si>
  <si>
    <r>
      <rPr>
        <sz val="10"/>
        <rFont val="Arial"/>
        <family val="2"/>
      </rPr>
      <t>•</t>
    </r>
    <r>
      <rPr>
        <b/>
        <sz val="10"/>
        <rFont val="Arial"/>
        <family val="2"/>
      </rPr>
      <t xml:space="preserve">     Aid that is non-need-based but that was used to meet need should be counted as need-based aid.</t>
    </r>
  </si>
  <si>
    <t>•     If the data being reported are final figures for the 2018-2019 academic year (see the next item below), use the 2018-2019 academic year's CDS Question B1 cohort.</t>
  </si>
  <si>
    <t>•     Aid that is non-need-based but that was used to meet need should be reported in the need-based aid column.</t>
  </si>
  <si>
    <t>•     For a suggested order of precedence in assigning categories of aid to cover need, see the entry for “non-need-based scholarship or grant aid” on the last page of the definitions section.</t>
  </si>
  <si>
    <t>•     2019 undergraduate class: all students who started at your institution as first-time students and received a bachelor's degree between July 1, 2018 and June 30, 2019.</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</si>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</sst>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64">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sz val="9"/>
      <color indexed="81"/>
      <name val="Tahoma"/>
      <family val="2"/>
    </font>
    <font>
      <b/>
      <sz val="9"/>
      <color indexed="81"/>
      <name val="Tahoma"/>
      <family val="2"/>
    </font>
    <font>
      <b/>
      <sz val="9"/>
      <color indexed="8"/>
      <name val="Times New Roman"/>
      <family val="1"/>
    </font>
    <font>
      <b/>
      <u/>
      <sz val="10"/>
      <name val="Arial"/>
      <family val="2"/>
    </font>
    <font>
      <sz val="9"/>
      <color indexed="81"/>
      <name val="Tahoma"/>
      <charset val="1"/>
    </font>
    <font>
      <b/>
      <sz val="9"/>
      <color indexed="81"/>
      <name val="Tahoma"/>
      <charset val="1"/>
    </font>
    <font>
      <sz val="10"/>
      <color rgb="FF000000"/>
      <name val="Arial"/>
    </font>
    <font>
      <u/>
      <sz val="10"/>
      <color rgb="FF0000FF"/>
      <name val="Arial"/>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577">
    <xf numFmtId="0" fontId="0" fillId="0" borderId="0" xfId="0"/>
    <xf numFmtId="0" fontId="20" fillId="0" borderId="0" xfId="3"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xf numFmtId="0" fontId="1" fillId="0" borderId="0" xfId="0" applyFont="1" applyAlignment="1">
      <alignment horizontal="left" vertical="top" wrapText="1"/>
    </xf>
    <xf numFmtId="0" fontId="1" fillId="0" borderId="0" xfId="0" applyFont="1" applyAlignment="1">
      <alignment horizontal="left" vertical="top" wrapText="1" indent="1"/>
    </xf>
    <xf numFmtId="0" fontId="1" fillId="0" borderId="0" xfId="0" applyFont="1" applyAlignment="1">
      <alignment horizontal="center"/>
    </xf>
    <xf numFmtId="0" fontId="1" fillId="0" borderId="0" xfId="0" applyFont="1" applyAlignment="1">
      <alignment horizontal="right"/>
    </xf>
    <xf numFmtId="0" fontId="1" fillId="0" borderId="0" xfId="0" applyFont="1" applyAlignment="1">
      <alignment vertical="top" wrapText="1"/>
    </xf>
    <xf numFmtId="0" fontId="1" fillId="0" borderId="2" xfId="0" applyFont="1" applyBorder="1" applyAlignment="1">
      <alignment vertical="top" wrapText="1"/>
    </xf>
    <xf numFmtId="0" fontId="11" fillId="0" borderId="0" xfId="0" applyFont="1" applyAlignment="1">
      <alignment vertical="top" wrapText="1"/>
    </xf>
    <xf numFmtId="0" fontId="1" fillId="0" borderId="0" xfId="0" applyFont="1" applyAlignment="1">
      <alignment horizontal="left" wrapText="1"/>
    </xf>
    <xf numFmtId="0" fontId="1" fillId="0" borderId="0" xfId="0" applyFont="1" applyAlignment="1">
      <alignment wrapText="1"/>
    </xf>
    <xf numFmtId="0" fontId="3" fillId="0" borderId="0" xfId="0" applyFont="1" applyAlignment="1">
      <alignment horizontal="left" vertical="center" wrapText="1"/>
    </xf>
    <xf numFmtId="0" fontId="1" fillId="0" borderId="0" xfId="0" applyFont="1" applyAlignment="1">
      <alignment horizontal="left" indent="1"/>
    </xf>
    <xf numFmtId="49" fontId="1" fillId="0" borderId="0" xfId="0" applyNumberFormat="1" applyFont="1" applyAlignment="1">
      <alignment horizontal="center" vertical="center"/>
    </xf>
    <xf numFmtId="14" fontId="1" fillId="0" borderId="0" xfId="0" quotePrefix="1" applyNumberFormat="1" applyFont="1"/>
    <xf numFmtId="49" fontId="1" fillId="0" borderId="0" xfId="0" quotePrefix="1" applyNumberFormat="1" applyFont="1" applyAlignment="1">
      <alignment horizontal="center" vertical="center"/>
    </xf>
    <xf numFmtId="0" fontId="36" fillId="0" borderId="0" xfId="0" applyFont="1" applyAlignment="1">
      <alignment horizontal="left" vertical="top" wrapText="1"/>
    </xf>
    <xf numFmtId="49" fontId="1" fillId="0" borderId="0" xfId="0" applyNumberFormat="1" applyFont="1" applyAlignment="1">
      <alignment horizontal="left" indent="1"/>
    </xf>
    <xf numFmtId="49" fontId="1" fillId="0" borderId="0" xfId="0" quotePrefix="1" applyNumberFormat="1" applyFont="1" applyAlignment="1">
      <alignment vertical="center"/>
    </xf>
    <xf numFmtId="0" fontId="1" fillId="0" borderId="0" xfId="0" applyFont="1" applyAlignment="1">
      <alignment horizontal="left" wrapText="1" indent="1"/>
    </xf>
    <xf numFmtId="0" fontId="24" fillId="0" borderId="0" xfId="0" applyFont="1" applyAlignment="1">
      <alignment horizontal="left" vertical="top"/>
    </xf>
    <xf numFmtId="0" fontId="25" fillId="0" borderId="0" xfId="0" applyFont="1"/>
    <xf numFmtId="49" fontId="25" fillId="0" borderId="0" xfId="0" applyNumberFormat="1" applyFont="1" applyAlignment="1">
      <alignment horizontal="center" vertical="center"/>
    </xf>
    <xf numFmtId="0" fontId="25" fillId="0" borderId="0" xfId="0" applyFont="1" applyAlignment="1">
      <alignment horizontal="left" vertical="top"/>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1" fillId="0" borderId="1" xfId="0" applyFont="1" applyBorder="1" applyAlignment="1">
      <alignment horizontal="left" vertical="top" wrapText="1"/>
    </xf>
    <xf numFmtId="0" fontId="0" fillId="0" borderId="0" xfId="0" applyAlignment="1">
      <alignment horizontal="left"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5" borderId="6" xfId="0" applyFont="1" applyFill="1" applyBorder="1" applyAlignment="1">
      <alignment vertical="center"/>
    </xf>
    <xf numFmtId="0" fontId="3" fillId="5" borderId="9" xfId="0" applyFont="1" applyFill="1" applyBorder="1" applyAlignment="1">
      <alignment horizontal="center" vertical="center"/>
    </xf>
    <xf numFmtId="0" fontId="3" fillId="5" borderId="5" xfId="0" applyFont="1" applyFill="1" applyBorder="1" applyAlignment="1">
      <alignment horizontal="center" vertical="center"/>
    </xf>
    <xf numFmtId="0" fontId="0" fillId="0" borderId="1" xfId="0" applyBorder="1" applyAlignment="1">
      <alignment horizontal="left" vertical="center" wrapText="1" indent="1"/>
    </xf>
    <xf numFmtId="37" fontId="1" fillId="0" borderId="1" xfId="1" applyNumberFormat="1" applyBorder="1" applyAlignment="1" applyProtection="1">
      <alignment horizontal="right"/>
    </xf>
    <xf numFmtId="0" fontId="0" fillId="0" borderId="1" xfId="0" applyBorder="1" applyAlignment="1">
      <alignment horizontal="left" vertical="center" indent="1"/>
    </xf>
    <xf numFmtId="0" fontId="17" fillId="0" borderId="1" xfId="0" applyFont="1" applyBorder="1" applyAlignment="1">
      <alignment vertical="center"/>
    </xf>
    <xf numFmtId="37" fontId="3" fillId="0" borderId="1" xfId="1" applyNumberFormat="1" applyFont="1" applyBorder="1" applyAlignment="1" applyProtection="1">
      <alignment horizontal="right"/>
    </xf>
    <xf numFmtId="0" fontId="5" fillId="5" borderId="9" xfId="0" applyFont="1" applyFill="1" applyBorder="1" applyAlignment="1">
      <alignment horizontal="right"/>
    </xf>
    <xf numFmtId="0" fontId="5" fillId="5" borderId="5" xfId="0" applyFont="1" applyFill="1" applyBorder="1" applyAlignment="1">
      <alignment horizontal="right"/>
    </xf>
    <xf numFmtId="37" fontId="3" fillId="0" borderId="1" xfId="0" applyNumberFormat="1" applyFont="1" applyBorder="1" applyAlignment="1">
      <alignment horizontal="right"/>
    </xf>
    <xf numFmtId="0" fontId="5" fillId="0" borderId="0" xfId="0" applyFont="1" applyAlignment="1">
      <alignment vertical="center"/>
    </xf>
    <xf numFmtId="0" fontId="3" fillId="0" borderId="15" xfId="0" applyFont="1" applyBorder="1" applyAlignment="1">
      <alignment horizontal="right"/>
    </xf>
    <xf numFmtId="0" fontId="3" fillId="0" borderId="0" xfId="0" applyFont="1" applyAlignment="1">
      <alignment horizontal="right"/>
    </xf>
    <xf numFmtId="37" fontId="0" fillId="0" borderId="2" xfId="0" applyNumberFormat="1" applyBorder="1"/>
    <xf numFmtId="37" fontId="1" fillId="0" borderId="0" xfId="1" applyNumberFormat="1" applyBorder="1" applyAlignment="1" applyProtection="1">
      <alignment horizontal="right"/>
    </xf>
    <xf numFmtId="37" fontId="0" fillId="0" borderId="0" xfId="0" applyNumberFormat="1" applyAlignment="1">
      <alignment horizontal="right"/>
    </xf>
    <xf numFmtId="37" fontId="3" fillId="0" borderId="9" xfId="0" applyNumberFormat="1" applyFont="1" applyBorder="1"/>
    <xf numFmtId="37" fontId="3" fillId="0" borderId="0" xfId="1" applyNumberFormat="1" applyFont="1" applyBorder="1" applyAlignment="1" applyProtection="1">
      <alignment horizontal="right"/>
    </xf>
    <xf numFmtId="0" fontId="3" fillId="0" borderId="0" xfId="0" applyFont="1" applyAlignment="1">
      <alignment horizontal="left"/>
    </xf>
    <xf numFmtId="0" fontId="6"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37" fontId="0" fillId="0" borderId="1" xfId="0" applyNumberFormat="1" applyBorder="1" applyAlignment="1">
      <alignment horizontal="right"/>
    </xf>
    <xf numFmtId="0" fontId="7" fillId="0" borderId="0" xfId="0" applyFont="1"/>
    <xf numFmtId="37" fontId="0" fillId="0" borderId="0" xfId="0" applyNumberFormat="1"/>
    <xf numFmtId="0" fontId="4" fillId="0" borderId="0" xfId="0" applyFont="1"/>
    <xf numFmtId="0" fontId="0" fillId="0" borderId="2" xfId="0" applyBorder="1" applyAlignment="1">
      <alignment horizontal="center"/>
    </xf>
    <xf numFmtId="0" fontId="4" fillId="0" borderId="0" xfId="0" applyFont="1" applyAlignment="1">
      <alignment horizontal="left" vertical="center" wrapText="1"/>
    </xf>
    <xf numFmtId="0" fontId="1" fillId="0" borderId="0" xfId="0" applyFont="1" applyAlignment="1">
      <alignment horizontal="left"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xf>
    <xf numFmtId="0" fontId="0" fillId="0" borderId="1" xfId="0" applyBorder="1" applyAlignment="1">
      <alignment horizontal="right"/>
    </xf>
    <xf numFmtId="0" fontId="0" fillId="0" borderId="1" xfId="0" applyBorder="1" applyAlignment="1">
      <alignment horizontal="right" wrapText="1"/>
    </xf>
    <xf numFmtId="10" fontId="0" fillId="0" borderId="1" xfId="0" applyNumberFormat="1" applyBorder="1" applyAlignment="1">
      <alignment horizontal="center" vertical="center"/>
    </xf>
    <xf numFmtId="0" fontId="34" fillId="0" borderId="0" xfId="0" applyFont="1" applyAlignment="1">
      <alignment horizontal="right" vertical="top"/>
    </xf>
    <xf numFmtId="0" fontId="1" fillId="0" borderId="0" xfId="0" applyFont="1" applyAlignment="1">
      <alignment horizontal="right" vertical="top"/>
    </xf>
    <xf numFmtId="0" fontId="8" fillId="0" borderId="0" xfId="0" applyFont="1" applyAlignment="1">
      <alignment horizontal="center" wrapText="1"/>
    </xf>
    <xf numFmtId="0" fontId="12" fillId="0" borderId="0" xfId="0" applyFont="1"/>
    <xf numFmtId="0" fontId="1" fillId="0" borderId="2" xfId="0" applyFont="1" applyBorder="1" applyAlignment="1">
      <alignment horizontal="center" vertical="center"/>
    </xf>
    <xf numFmtId="0" fontId="16" fillId="0" borderId="0" xfId="0" applyFont="1" applyAlignment="1">
      <alignment horizontal="left"/>
    </xf>
    <xf numFmtId="0" fontId="1" fillId="0" borderId="0" xfId="0" applyFont="1" applyAlignment="1">
      <alignment horizontal="center" vertical="center"/>
    </xf>
    <xf numFmtId="0" fontId="1" fillId="0" borderId="2" xfId="0" applyFont="1" applyBorder="1" applyAlignment="1">
      <alignment horizontal="left" indent="2"/>
    </xf>
    <xf numFmtId="0" fontId="1" fillId="0" borderId="2" xfId="0" applyFont="1" applyBorder="1"/>
    <xf numFmtId="0" fontId="1" fillId="0" borderId="15" xfId="0" applyFont="1" applyBorder="1" applyAlignment="1">
      <alignment horizontal="center" vertical="center"/>
    </xf>
    <xf numFmtId="0" fontId="11" fillId="0" borderId="0" xfId="0" applyFont="1"/>
    <xf numFmtId="0" fontId="7" fillId="0" borderId="0" xfId="0" applyFont="1" applyAlignment="1">
      <alignment horizontal="left" vertical="top"/>
    </xf>
    <xf numFmtId="0" fontId="1" fillId="5" borderId="6" xfId="0" applyFont="1" applyFill="1" applyBorder="1"/>
    <xf numFmtId="0" fontId="6" fillId="5" borderId="1" xfId="0" applyFont="1" applyFill="1" applyBorder="1" applyAlignment="1">
      <alignment horizontal="center" wrapText="1"/>
    </xf>
    <xf numFmtId="0" fontId="6" fillId="5" borderId="5" xfId="0" applyFont="1" applyFill="1" applyBorder="1" applyAlignment="1">
      <alignment horizontal="center" wrapText="1"/>
    </xf>
    <xf numFmtId="0" fontId="1" fillId="0" borderId="7" xfId="0" applyFont="1" applyBorder="1"/>
    <xf numFmtId="0" fontId="1" fillId="0" borderId="6" xfId="0" applyFont="1" applyBorder="1" applyAlignment="1">
      <alignment vertical="center"/>
    </xf>
    <xf numFmtId="0" fontId="1" fillId="0" borderId="6" xfId="0" applyFont="1" applyBorder="1" applyAlignment="1">
      <alignment vertical="center" wrapText="1"/>
    </xf>
    <xf numFmtId="0" fontId="1" fillId="0" borderId="10" xfId="0" applyFont="1" applyBorder="1" applyAlignment="1">
      <alignment vertical="center"/>
    </xf>
    <xf numFmtId="0" fontId="11" fillId="0" borderId="1" xfId="0" applyFont="1" applyBorder="1"/>
    <xf numFmtId="0" fontId="1" fillId="0" borderId="4" xfId="0" applyFont="1" applyBorder="1" applyAlignment="1">
      <alignment vertical="center"/>
    </xf>
    <xf numFmtId="0" fontId="7" fillId="0" borderId="0" xfId="0" applyFont="1" applyAlignment="1">
      <alignment vertical="top"/>
    </xf>
    <xf numFmtId="0" fontId="3" fillId="0" borderId="0" xfId="0" applyFont="1" applyAlignment="1">
      <alignment horizontal="center" vertical="center" wrapText="1"/>
    </xf>
    <xf numFmtId="0" fontId="11" fillId="0" borderId="0" xfId="0" applyFont="1" applyAlignment="1">
      <alignment horizontal="left" vertical="top" wrapText="1" indent="2"/>
    </xf>
    <xf numFmtId="0" fontId="1" fillId="2" borderId="1" xfId="0" applyFont="1" applyFill="1" applyBorder="1" applyAlignment="1">
      <alignment vertical="center"/>
    </xf>
    <xf numFmtId="0" fontId="9"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applyAlignment="1">
      <alignment horizontal="left" wrapText="1" indent="1"/>
    </xf>
    <xf numFmtId="0" fontId="1" fillId="0" borderId="1" xfId="0" applyFont="1" applyBorder="1" applyAlignment="1">
      <alignment horizontal="left" vertical="center" indent="1"/>
    </xf>
    <xf numFmtId="0" fontId="14" fillId="0" borderId="0" xfId="0" applyFont="1" applyAlignment="1">
      <alignment horizontal="center" vertical="top" wrapText="1"/>
    </xf>
    <xf numFmtId="0" fontId="11" fillId="0" borderId="0" xfId="0" applyFont="1" applyAlignment="1">
      <alignment horizontal="left" vertical="top" wrapText="1"/>
    </xf>
    <xf numFmtId="0" fontId="1" fillId="0" borderId="0" xfId="0" applyFont="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vertical="top" wrapText="1"/>
    </xf>
    <xf numFmtId="0" fontId="14" fillId="0" borderId="1" xfId="0" applyFont="1" applyBorder="1" applyAlignment="1">
      <alignment horizontal="center" vertical="top" wrapText="1"/>
    </xf>
    <xf numFmtId="0" fontId="3" fillId="0" borderId="1" xfId="0" applyFont="1" applyBorder="1" applyAlignment="1">
      <alignment horizontal="center"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11" fillId="0" borderId="1" xfId="0" applyFont="1" applyBorder="1" applyAlignment="1">
      <alignment vertical="top" wrapText="1"/>
    </xf>
    <xf numFmtId="0" fontId="11" fillId="0" borderId="0" xfId="0" applyFont="1" applyAlignment="1">
      <alignment wrapText="1"/>
    </xf>
    <xf numFmtId="0" fontId="3" fillId="0" borderId="0" xfId="0" applyFont="1" applyAlignment="1">
      <alignment vertical="top" wrapText="1"/>
    </xf>
    <xf numFmtId="0" fontId="1" fillId="0" borderId="0" xfId="0" applyFont="1" applyAlignment="1">
      <alignment horizontal="center" vertical="top" wrapText="1"/>
    </xf>
    <xf numFmtId="0" fontId="16" fillId="0" borderId="0" xfId="0" applyFont="1" applyAlignment="1">
      <alignment vertical="top" wrapText="1"/>
    </xf>
    <xf numFmtId="0" fontId="3" fillId="0" borderId="2" xfId="0" applyFont="1" applyBorder="1" applyAlignment="1">
      <alignment horizontal="center"/>
    </xf>
    <xf numFmtId="0" fontId="3" fillId="0" borderId="0" xfId="0" applyFont="1" applyAlignment="1">
      <alignment horizontal="center"/>
    </xf>
    <xf numFmtId="0" fontId="11" fillId="0" borderId="0" xfId="0" applyFont="1" applyAlignment="1">
      <alignment horizontal="left" indent="1"/>
    </xf>
    <xf numFmtId="0" fontId="13" fillId="0" borderId="0" xfId="0" applyFont="1" applyAlignment="1">
      <alignment horizontal="left" vertical="top" wrapText="1" indent="1"/>
    </xf>
    <xf numFmtId="0" fontId="13" fillId="0" borderId="0" xfId="0" applyFont="1" applyAlignment="1">
      <alignment horizontal="center" vertical="top" wrapText="1"/>
    </xf>
    <xf numFmtId="9" fontId="1" fillId="0" borderId="0" xfId="4" applyFont="1" applyBorder="1" applyAlignment="1" applyProtection="1">
      <alignment horizontal="center"/>
    </xf>
    <xf numFmtId="0" fontId="1" fillId="0" borderId="2" xfId="0" applyFont="1" applyBorder="1" applyAlignment="1">
      <alignment horizontal="center"/>
    </xf>
    <xf numFmtId="165" fontId="1" fillId="0" borderId="0" xfId="0" applyNumberFormat="1" applyFont="1" applyAlignment="1">
      <alignment horizontal="center" vertical="center"/>
    </xf>
    <xf numFmtId="0" fontId="3" fillId="0" borderId="1" xfId="0" applyFont="1" applyBorder="1" applyAlignment="1">
      <alignment horizontal="left" vertical="top"/>
    </xf>
    <xf numFmtId="0" fontId="11" fillId="0" borderId="0" xfId="0" applyFont="1" applyAlignment="1">
      <alignment horizontal="left" vertical="top" wrapText="1" indent="1"/>
    </xf>
    <xf numFmtId="0" fontId="13" fillId="0" borderId="0" xfId="0" applyFont="1" applyAlignment="1">
      <alignment horizontal="center" vertical="center" wrapText="1"/>
    </xf>
    <xf numFmtId="0" fontId="12" fillId="0" borderId="0" xfId="0" applyFont="1" applyAlignment="1">
      <alignment wrapText="1"/>
    </xf>
    <xf numFmtId="0" fontId="11" fillId="0" borderId="0" xfId="0" applyFont="1" applyAlignment="1">
      <alignment horizontal="left" wrapText="1"/>
    </xf>
    <xf numFmtId="0" fontId="12" fillId="0" borderId="0" xfId="0" applyFont="1" applyAlignment="1">
      <alignment horizontal="left" vertical="top" wrapText="1"/>
    </xf>
    <xf numFmtId="0" fontId="11" fillId="0" borderId="0" xfId="0" applyFont="1" applyAlignment="1">
      <alignment horizontal="left" vertical="top"/>
    </xf>
    <xf numFmtId="9" fontId="1" fillId="0" borderId="2" xfId="0" applyNumberFormat="1" applyFont="1" applyBorder="1" applyAlignment="1">
      <alignment horizontal="center" vertical="center" wrapText="1"/>
    </xf>
    <xf numFmtId="0" fontId="11" fillId="0" borderId="2" xfId="0" applyFont="1" applyBorder="1" applyAlignment="1">
      <alignment horizontal="center" vertical="top" wrapText="1"/>
    </xf>
    <xf numFmtId="1" fontId="1" fillId="0" borderId="0" xfId="0" applyNumberFormat="1" applyFont="1" applyAlignment="1">
      <alignment horizontal="right" vertical="center" wrapText="1"/>
    </xf>
    <xf numFmtId="0" fontId="11" fillId="0" borderId="14" xfId="0" applyFont="1" applyBorder="1" applyAlignment="1">
      <alignment horizontal="left" vertical="top" indent="4"/>
    </xf>
    <xf numFmtId="9" fontId="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 fillId="0" borderId="1" xfId="0" applyFont="1" applyBorder="1"/>
    <xf numFmtId="0" fontId="1" fillId="3" borderId="1" xfId="0" applyFont="1" applyFill="1" applyBorder="1" applyAlignment="1">
      <alignment horizontal="center" vertical="center"/>
    </xf>
    <xf numFmtId="0" fontId="1" fillId="0" borderId="1" xfId="0" applyFont="1" applyBorder="1" applyAlignment="1">
      <alignment wrapText="1"/>
    </xf>
    <xf numFmtId="9" fontId="1" fillId="0" borderId="0" xfId="0" applyNumberFormat="1" applyFont="1"/>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1" fillId="0" borderId="1" xfId="0" applyFont="1" applyBorder="1" applyAlignment="1">
      <alignment horizontal="center"/>
    </xf>
    <xf numFmtId="10" fontId="1" fillId="0" borderId="1" xfId="0" applyNumberFormat="1" applyFont="1" applyBorder="1" applyAlignment="1">
      <alignment horizontal="right"/>
    </xf>
    <xf numFmtId="0" fontId="12" fillId="5" borderId="1" xfId="0" applyFont="1" applyFill="1" applyBorder="1" applyAlignment="1">
      <alignment horizontal="center" vertical="top"/>
    </xf>
    <xf numFmtId="0" fontId="30" fillId="0" borderId="1" xfId="0" applyFont="1" applyBorder="1" applyAlignment="1">
      <alignment horizontal="center"/>
    </xf>
    <xf numFmtId="10" fontId="11" fillId="0" borderId="0" xfId="0" applyNumberFormat="1" applyFont="1" applyAlignment="1">
      <alignment horizontal="left" vertical="top"/>
    </xf>
    <xf numFmtId="0" fontId="3" fillId="5" borderId="1" xfId="0" applyFont="1" applyFill="1" applyBorder="1" applyAlignment="1">
      <alignment horizontal="center" vertical="top" wrapText="1"/>
    </xf>
    <xf numFmtId="9" fontId="1" fillId="0" borderId="1" xfId="0" applyNumberFormat="1" applyFont="1" applyBorder="1" applyAlignment="1">
      <alignment horizontal="right"/>
    </xf>
    <xf numFmtId="9" fontId="1" fillId="0" borderId="0" xfId="4" applyFont="1" applyBorder="1" applyAlignment="1" applyProtection="1">
      <alignment horizontal="left"/>
    </xf>
    <xf numFmtId="0" fontId="1" fillId="0" borderId="1" xfId="0" applyFont="1" applyBorder="1" applyAlignment="1">
      <alignment horizontal="right" wrapText="1"/>
    </xf>
    <xf numFmtId="9" fontId="1" fillId="0" borderId="7" xfId="4" applyFont="1" applyBorder="1" applyAlignment="1" applyProtection="1">
      <alignment horizontal="right"/>
    </xf>
    <xf numFmtId="0" fontId="12" fillId="5" borderId="1" xfId="0" applyFont="1" applyFill="1" applyBorder="1" applyAlignment="1">
      <alignment horizontal="center" vertical="top" wrapText="1"/>
    </xf>
    <xf numFmtId="10" fontId="1" fillId="0" borderId="3" xfId="0" applyNumberFormat="1" applyFont="1" applyBorder="1"/>
    <xf numFmtId="0" fontId="1" fillId="0" borderId="15" xfId="0" applyFont="1" applyBorder="1" applyAlignment="1">
      <alignment horizontal="left"/>
    </xf>
    <xf numFmtId="10" fontId="1" fillId="0" borderId="15" xfId="0" applyNumberFormat="1" applyFont="1" applyBorder="1"/>
    <xf numFmtId="10" fontId="1" fillId="0" borderId="3" xfId="0" applyNumberFormat="1" applyFont="1" applyBorder="1" applyAlignment="1">
      <alignment horizontal="center" vertical="center"/>
    </xf>
    <xf numFmtId="164" fontId="1" fillId="0" borderId="0" xfId="0" applyNumberFormat="1" applyFont="1" applyAlignment="1">
      <alignment horizontal="center"/>
    </xf>
    <xf numFmtId="10" fontId="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left"/>
    </xf>
    <xf numFmtId="0" fontId="1" fillId="0" borderId="0" xfId="0" applyFont="1" applyAlignment="1">
      <alignment vertical="center"/>
    </xf>
    <xf numFmtId="0" fontId="1" fillId="0" borderId="0" xfId="0" applyFont="1" applyAlignment="1">
      <alignment horizontal="center" wrapText="1"/>
    </xf>
    <xf numFmtId="167" fontId="1" fillId="0" borderId="0" xfId="0" applyNumberFormat="1" applyFont="1" applyAlignment="1">
      <alignment horizontal="right" vertical="top"/>
    </xf>
    <xf numFmtId="0" fontId="11" fillId="5" borderId="1" xfId="0" applyFont="1" applyFill="1" applyBorder="1"/>
    <xf numFmtId="167" fontId="3" fillId="5" borderId="1" xfId="0" applyNumberFormat="1" applyFont="1" applyFill="1" applyBorder="1" applyAlignment="1">
      <alignment horizontal="center" vertical="top"/>
    </xf>
    <xf numFmtId="167" fontId="1" fillId="0" borderId="1" xfId="0" applyNumberFormat="1" applyFont="1" applyBorder="1" applyAlignment="1">
      <alignment horizontal="center" vertical="center"/>
    </xf>
    <xf numFmtId="16" fontId="1" fillId="0" borderId="9" xfId="0" applyNumberFormat="1" applyFont="1" applyBorder="1" applyAlignment="1">
      <alignment horizontal="center"/>
    </xf>
    <xf numFmtId="0" fontId="1" fillId="0" borderId="9" xfId="0" applyFont="1" applyBorder="1" applyAlignment="1">
      <alignment horizontal="center"/>
    </xf>
    <xf numFmtId="0" fontId="1" fillId="0" borderId="0" xfId="0" applyFont="1" applyAlignment="1">
      <alignment horizontal="left"/>
    </xf>
    <xf numFmtId="167" fontId="1" fillId="0" borderId="2" xfId="0" applyNumberFormat="1" applyFont="1" applyBorder="1" applyAlignment="1">
      <alignment horizontal="center"/>
    </xf>
    <xf numFmtId="0" fontId="3" fillId="5" borderId="1" xfId="0" applyFont="1" applyFill="1" applyBorder="1" applyAlignment="1">
      <alignment vertical="center"/>
    </xf>
    <xf numFmtId="0" fontId="3" fillId="0" borderId="0" xfId="0" applyFont="1" applyAlignment="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lignment vertical="center"/>
    </xf>
    <xf numFmtId="0" fontId="1" fillId="0" borderId="0" xfId="0" applyFont="1" applyAlignment="1">
      <alignment horizontal="left" vertical="center" indent="1"/>
    </xf>
    <xf numFmtId="49" fontId="32" fillId="0" borderId="0" xfId="0" applyNumberFormat="1" applyFont="1" applyAlignment="1">
      <alignment horizontal="center" vertical="center"/>
    </xf>
    <xf numFmtId="0" fontId="3" fillId="5" borderId="1" xfId="0" applyFont="1" applyFill="1" applyBorder="1"/>
    <xf numFmtId="0" fontId="22" fillId="5" borderId="1" xfId="0" applyFont="1" applyFill="1" applyBorder="1" applyAlignment="1">
      <alignment horizontal="center" vertical="center" wrapText="1"/>
    </xf>
    <xf numFmtId="0" fontId="1" fillId="0" borderId="2" xfId="0" applyFont="1" applyBorder="1" applyAlignment="1">
      <alignment horizontal="center" wrapText="1"/>
    </xf>
    <xf numFmtId="0" fontId="1" fillId="5" borderId="1" xfId="0" applyFont="1" applyFill="1" applyBorder="1"/>
    <xf numFmtId="49" fontId="1" fillId="0" borderId="1" xfId="0" applyNumberFormat="1" applyFont="1" applyBorder="1" applyAlignment="1">
      <alignment horizontal="center" vertical="center"/>
    </xf>
    <xf numFmtId="167" fontId="1" fillId="0" borderId="0" xfId="0" applyNumberFormat="1" applyFont="1" applyAlignment="1">
      <alignment horizontal="right"/>
    </xf>
    <xf numFmtId="2" fontId="1" fillId="0" borderId="2" xfId="0" applyNumberFormat="1" applyFont="1" applyBorder="1" applyAlignment="1">
      <alignment horizontal="center" wrapText="1"/>
    </xf>
    <xf numFmtId="0" fontId="1" fillId="0" borderId="2" xfId="0" applyFont="1" applyBorder="1" applyAlignment="1">
      <alignment horizontal="center" vertical="top" wrapText="1"/>
    </xf>
    <xf numFmtId="0" fontId="16" fillId="0" borderId="0" xfId="0" applyFont="1" applyAlignment="1">
      <alignment wrapText="1"/>
    </xf>
    <xf numFmtId="0" fontId="1" fillId="0" borderId="0" xfId="0" applyFont="1" applyAlignment="1">
      <alignment vertical="top"/>
    </xf>
    <xf numFmtId="0" fontId="2" fillId="0" borderId="0" xfId="0" applyFont="1" applyAlignment="1">
      <alignment horizontal="center" vertical="center"/>
    </xf>
    <xf numFmtId="49" fontId="1" fillId="0" borderId="0" xfId="0" applyNumberFormat="1" applyFont="1" applyAlignment="1">
      <alignment horizontal="center"/>
    </xf>
    <xf numFmtId="0" fontId="3" fillId="0" borderId="0" xfId="0" applyFont="1" applyAlignment="1">
      <alignment horizontal="left" vertical="top" wrapText="1"/>
    </xf>
    <xf numFmtId="0" fontId="7" fillId="0" borderId="0" xfId="0" applyFont="1" applyAlignment="1">
      <alignment vertical="top" wrapText="1"/>
    </xf>
    <xf numFmtId="9" fontId="3" fillId="5" borderId="1" xfId="0" applyNumberFormat="1" applyFont="1" applyFill="1" applyBorder="1" applyAlignment="1">
      <alignment horizontal="center" vertical="center" wrapText="1"/>
    </xf>
    <xf numFmtId="9" fontId="12" fillId="5" borderId="1" xfId="0" applyNumberFormat="1" applyFont="1" applyFill="1" applyBorder="1" applyAlignment="1">
      <alignment horizontal="center" vertical="center" wrapText="1"/>
    </xf>
    <xf numFmtId="1" fontId="1" fillId="0" borderId="1" xfId="0" applyNumberFormat="1" applyFont="1" applyBorder="1" applyAlignment="1">
      <alignment horizontal="center" vertical="center"/>
    </xf>
    <xf numFmtId="0" fontId="12" fillId="5" borderId="1" xfId="0" applyFont="1" applyFill="1" applyBorder="1" applyAlignment="1">
      <alignment horizontal="center" vertical="center" wrapText="1"/>
    </xf>
    <xf numFmtId="49" fontId="1" fillId="0" borderId="0" xfId="0" applyNumberFormat="1" applyFont="1" applyAlignment="1">
      <alignment horizontal="left" vertical="center" indent="1"/>
    </xf>
    <xf numFmtId="0" fontId="1" fillId="0" borderId="0" xfId="0" applyFont="1" applyAlignment="1">
      <alignment horizontal="left" vertical="center"/>
    </xf>
    <xf numFmtId="0" fontId="3" fillId="0" borderId="1" xfId="0" applyFont="1" applyBorder="1" applyAlignment="1">
      <alignment horizontal="center"/>
    </xf>
    <xf numFmtId="0" fontId="1" fillId="5" borderId="1" xfId="0" applyFont="1" applyFill="1" applyBorder="1" applyAlignment="1">
      <alignment horizontal="center"/>
    </xf>
    <xf numFmtId="0" fontId="11" fillId="0" borderId="1" xfId="0" applyFont="1" applyBorder="1" applyAlignment="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lignment horizontal="left" vertical="top" wrapText="1" indent="1"/>
    </xf>
    <xf numFmtId="0" fontId="3" fillId="5" borderId="6" xfId="0" applyFont="1" applyFill="1" applyBorder="1" applyAlignment="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Alignment="1">
      <alignment horizontal="right"/>
    </xf>
    <xf numFmtId="0" fontId="1" fillId="0" borderId="0" xfId="0" applyFont="1" applyAlignment="1">
      <alignment horizontal="left" vertical="top" wrapText="1" indent="3"/>
    </xf>
    <xf numFmtId="168" fontId="1" fillId="0" borderId="1" xfId="0" applyNumberFormat="1" applyFont="1" applyBorder="1" applyAlignment="1">
      <alignment horizontal="center" vertical="center"/>
    </xf>
    <xf numFmtId="168" fontId="1" fillId="2" borderId="1" xfId="0" applyNumberFormat="1" applyFont="1" applyFill="1" applyBorder="1" applyAlignment="1">
      <alignment horizontal="right"/>
    </xf>
    <xf numFmtId="166" fontId="1" fillId="0" borderId="1" xfId="0" applyNumberFormat="1" applyFont="1" applyBorder="1" applyAlignment="1">
      <alignment horizontal="center" vertical="center" wrapText="1"/>
    </xf>
    <xf numFmtId="0" fontId="11" fillId="0" borderId="1" xfId="0" applyFont="1" applyBorder="1" applyAlignment="1">
      <alignment horizontal="left" vertical="top" wrapText="1" indent="2"/>
    </xf>
    <xf numFmtId="0" fontId="3" fillId="0" borderId="2" xfId="0" applyFont="1" applyBorder="1" applyAlignment="1">
      <alignment horizontal="center" vertical="center" wrapText="1"/>
    </xf>
    <xf numFmtId="0" fontId="12" fillId="0" borderId="2"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3" fillId="5" borderId="1" xfId="0" applyFont="1" applyFill="1" applyBorder="1" applyAlignment="1">
      <alignment horizontal="center" wrapText="1"/>
    </xf>
    <xf numFmtId="0" fontId="3" fillId="0" borderId="6" xfId="0" applyFont="1" applyBorder="1"/>
    <xf numFmtId="0" fontId="3" fillId="0" borderId="9" xfId="0" applyFont="1" applyBorder="1"/>
    <xf numFmtId="0" fontId="3" fillId="5" borderId="5" xfId="0" applyFont="1" applyFill="1" applyBorder="1"/>
    <xf numFmtId="5" fontId="1" fillId="0" borderId="1" xfId="0" applyNumberFormat="1" applyFont="1" applyBorder="1" applyAlignment="1">
      <alignment horizontal="right"/>
    </xf>
    <xf numFmtId="169" fontId="3" fillId="0" borderId="1" xfId="0" applyNumberFormat="1" applyFont="1" applyBorder="1"/>
    <xf numFmtId="169" fontId="1" fillId="0" borderId="1" xfId="0" applyNumberFormat="1" applyFont="1" applyBorder="1" applyAlignment="1">
      <alignment horizontal="right"/>
    </xf>
    <xf numFmtId="0" fontId="16" fillId="5" borderId="1" xfId="0" applyFont="1" applyFill="1" applyBorder="1"/>
    <xf numFmtId="0" fontId="16" fillId="5" borderId="5" xfId="0" applyFont="1" applyFill="1" applyBorder="1"/>
    <xf numFmtId="0" fontId="6" fillId="0" borderId="1"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lignment vertical="center"/>
    </xf>
    <xf numFmtId="0" fontId="16" fillId="0" borderId="5" xfId="0" applyFont="1" applyBorder="1" applyAlignment="1">
      <alignment vertical="center" wrapText="1"/>
    </xf>
    <xf numFmtId="0" fontId="16" fillId="0" borderId="1" xfId="0" applyFont="1" applyBorder="1" applyAlignment="1">
      <alignment vertical="top"/>
    </xf>
    <xf numFmtId="172" fontId="16" fillId="0" borderId="1" xfId="2" applyNumberFormat="1" applyFont="1" applyBorder="1" applyAlignment="1" applyProtection="1">
      <alignment horizontal="center" vertical="center"/>
    </xf>
    <xf numFmtId="0" fontId="16" fillId="0" borderId="0" xfId="0" applyFont="1" applyAlignment="1">
      <alignment vertical="top"/>
    </xf>
    <xf numFmtId="1" fontId="3" fillId="0" borderId="1" xfId="0" applyNumberFormat="1" applyFont="1" applyBorder="1" applyAlignment="1">
      <alignment horizontal="center" vertical="center" wrapText="1"/>
    </xf>
    <xf numFmtId="0" fontId="3" fillId="0" borderId="0" xfId="0" applyFont="1" applyAlignment="1">
      <alignment horizontal="left" vertical="center"/>
    </xf>
    <xf numFmtId="0" fontId="1" fillId="0" borderId="1" xfId="0" applyFont="1" applyBorder="1" applyAlignment="1">
      <alignment horizontal="left" vertical="center" wrapText="1"/>
    </xf>
    <xf numFmtId="0" fontId="16" fillId="0" borderId="12" xfId="0" applyFont="1" applyBorder="1" applyAlignment="1">
      <alignment vertical="center" wrapText="1"/>
    </xf>
    <xf numFmtId="3" fontId="1" fillId="0" borderId="12" xfId="0" applyNumberFormat="1" applyFont="1" applyBorder="1" applyAlignment="1">
      <alignment horizontal="center" vertical="center" wrapText="1"/>
    </xf>
    <xf numFmtId="168" fontId="1" fillId="0" borderId="12" xfId="0" applyNumberFormat="1" applyFont="1" applyBorder="1" applyAlignment="1">
      <alignment horizontal="center" vertical="center" wrapText="1"/>
    </xf>
    <xf numFmtId="0" fontId="16" fillId="0" borderId="1" xfId="0" applyFont="1" applyBorder="1" applyAlignment="1">
      <alignment vertical="center" wrapText="1"/>
    </xf>
    <xf numFmtId="3" fontId="1" fillId="0" borderId="1" xfId="0" applyNumberFormat="1" applyFont="1" applyBorder="1" applyAlignment="1">
      <alignment horizontal="center" vertical="center" wrapText="1"/>
    </xf>
    <xf numFmtId="0" fontId="1" fillId="0" borderId="1" xfId="0" applyFont="1" applyBorder="1" applyAlignment="1">
      <alignment vertical="center"/>
    </xf>
    <xf numFmtId="168" fontId="1" fillId="0" borderId="7" xfId="0" applyNumberFormat="1" applyFont="1" applyBorder="1" applyAlignment="1">
      <alignment horizontal="center" vertical="center"/>
    </xf>
    <xf numFmtId="168" fontId="1" fillId="0" borderId="5" xfId="0" applyNumberFormat="1" applyFont="1" applyBorder="1" applyAlignment="1">
      <alignment horizontal="center" vertical="center"/>
    </xf>
    <xf numFmtId="0" fontId="7" fillId="0" borderId="0" xfId="0" applyFont="1" applyAlignment="1">
      <alignment horizontal="left" vertical="top" wrapText="1"/>
    </xf>
    <xf numFmtId="1" fontId="1" fillId="0" borderId="2" xfId="0" applyNumberFormat="1" applyFont="1" applyBorder="1" applyAlignment="1">
      <alignment horizontal="center"/>
    </xf>
    <xf numFmtId="168" fontId="1" fillId="0" borderId="2" xfId="0" applyNumberFormat="1" applyFont="1" applyBorder="1" applyAlignment="1">
      <alignment horizontal="center"/>
    </xf>
    <xf numFmtId="172" fontId="1" fillId="0" borderId="0" xfId="2" applyNumberFormat="1" applyFont="1" applyBorder="1" applyAlignment="1" applyProtection="1">
      <alignment horizontal="center"/>
    </xf>
    <xf numFmtId="0" fontId="1" fillId="0" borderId="0" xfId="0" applyFont="1" applyAlignment="1">
      <alignment horizontal="left" vertical="top" indent="1"/>
    </xf>
    <xf numFmtId="0" fontId="1" fillId="0" borderId="0" xfId="0" quotePrefix="1" applyFont="1" applyAlignment="1">
      <alignment horizontal="center"/>
    </xf>
    <xf numFmtId="167" fontId="1" fillId="0" borderId="0" xfId="0" applyNumberFormat="1" applyFont="1"/>
    <xf numFmtId="0" fontId="1" fillId="0" borderId="2" xfId="0" applyFont="1" applyBorder="1" applyAlignment="1">
      <alignment horizontal="left" indent="4"/>
    </xf>
    <xf numFmtId="167" fontId="1" fillId="0" borderId="0" xfId="0" applyNumberFormat="1" applyFont="1" applyAlignment="1">
      <alignment horizontal="center" vertical="center"/>
    </xf>
    <xf numFmtId="0" fontId="1" fillId="3" borderId="0" xfId="0" applyFont="1" applyFill="1"/>
    <xf numFmtId="0" fontId="1" fillId="0" borderId="0" xfId="0" applyFont="1" applyAlignment="1">
      <alignment horizontal="left" indent="2"/>
    </xf>
    <xf numFmtId="0" fontId="1" fillId="0" borderId="2" xfId="0" applyFont="1" applyBorder="1" applyAlignment="1">
      <alignment horizontal="left" indent="1"/>
    </xf>
    <xf numFmtId="2" fontId="1" fillId="0" borderId="1" xfId="0" applyNumberFormat="1" applyFont="1" applyBorder="1" applyAlignment="1">
      <alignment horizontal="center" vertical="center"/>
    </xf>
    <xf numFmtId="0" fontId="6" fillId="5" borderId="1" xfId="0" applyFont="1" applyFill="1" applyBorder="1" applyAlignment="1">
      <alignment horizontal="center"/>
    </xf>
    <xf numFmtId="0" fontId="1" fillId="2" borderId="1" xfId="0" applyFont="1" applyFill="1" applyBorder="1" applyAlignment="1">
      <alignment horizontal="center"/>
    </xf>
    <xf numFmtId="0" fontId="3" fillId="0" borderId="0" xfId="0" applyFont="1" applyAlignment="1">
      <alignment vertical="top"/>
    </xf>
    <xf numFmtId="0" fontId="16" fillId="0" borderId="1" xfId="0" applyFont="1" applyBorder="1" applyAlignment="1">
      <alignment horizontal="center" vertical="top" wrapText="1"/>
    </xf>
    <xf numFmtId="0" fontId="16" fillId="0" borderId="6" xfId="0" applyFont="1" applyBorder="1" applyAlignment="1">
      <alignment horizontal="center" vertical="top" wrapText="1"/>
    </xf>
    <xf numFmtId="0" fontId="16" fillId="0" borderId="9" xfId="0" applyFont="1" applyBorder="1" applyAlignment="1">
      <alignment horizontal="center" vertical="top" wrapText="1"/>
    </xf>
    <xf numFmtId="0" fontId="16" fillId="0" borderId="5" xfId="0" applyFont="1" applyBorder="1" applyAlignment="1">
      <alignment horizontal="center" vertical="top" wrapText="1"/>
    </xf>
    <xf numFmtId="0" fontId="1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5" fillId="0" borderId="0" xfId="0" applyFont="1"/>
    <xf numFmtId="0" fontId="11" fillId="0" borderId="1" xfId="0" applyFont="1" applyBorder="1" applyAlignment="1">
      <alignment vertical="top"/>
    </xf>
    <xf numFmtId="0" fontId="8" fillId="0" borderId="0" xfId="0" applyFont="1" applyAlignment="1">
      <alignment wrapText="1"/>
    </xf>
    <xf numFmtId="49" fontId="3" fillId="0" borderId="1" xfId="0" applyNumberFormat="1" applyFont="1" applyBorder="1" applyAlignment="1">
      <alignment horizontal="center"/>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7" xfId="0" quotePrefix="1"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vertical="top" wrapText="1"/>
    </xf>
    <xf numFmtId="0" fontId="11" fillId="0" borderId="19" xfId="0" quotePrefix="1" applyFont="1" applyBorder="1" applyAlignment="1">
      <alignment horizontal="center" vertical="top" wrapText="1"/>
    </xf>
    <xf numFmtId="0" fontId="11" fillId="0" borderId="18" xfId="0" applyFont="1" applyBorder="1" applyAlignment="1">
      <alignment vertical="top" wrapText="1"/>
    </xf>
    <xf numFmtId="0" fontId="11" fillId="0" borderId="19" xfId="0" applyFont="1" applyBorder="1" applyAlignment="1">
      <alignment horizontal="center" vertical="top" wrapText="1"/>
    </xf>
    <xf numFmtId="0" fontId="1" fillId="0" borderId="18" xfId="0" applyFont="1" applyBorder="1" applyAlignment="1">
      <alignment vertical="top" wrapText="1"/>
    </xf>
    <xf numFmtId="10" fontId="1" fillId="0" borderId="1" xfId="4" applyNumberFormat="1" applyFont="1" applyFill="1" applyBorder="1" applyAlignment="1" applyProtection="1">
      <alignment horizontal="center" vertical="center"/>
    </xf>
    <xf numFmtId="49" fontId="1" fillId="0" borderId="1" xfId="0" applyNumberFormat="1" applyFont="1" applyBorder="1" applyAlignment="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lignment horizontal="center" vertical="center" wrapText="1"/>
    </xf>
    <xf numFmtId="0" fontId="0" fillId="0" borderId="0" xfId="0" applyAlignment="1">
      <alignment wrapText="1"/>
    </xf>
    <xf numFmtId="0" fontId="41" fillId="0" borderId="0" xfId="0" applyFont="1" applyAlignment="1">
      <alignment horizontal="justify" vertical="center"/>
    </xf>
    <xf numFmtId="0" fontId="44" fillId="0" borderId="0" xfId="0" applyFont="1" applyAlignment="1">
      <alignment horizontal="justify" vertical="center"/>
    </xf>
    <xf numFmtId="0" fontId="43" fillId="0" borderId="0" xfId="0" applyFont="1" applyAlignment="1">
      <alignment horizontal="justify" vertical="center"/>
    </xf>
    <xf numFmtId="0" fontId="47" fillId="0" borderId="0" xfId="0" applyFont="1" applyAlignment="1">
      <alignment horizontal="justify" vertical="center"/>
    </xf>
    <xf numFmtId="0" fontId="45" fillId="0" borderId="0" xfId="0" applyFont="1" applyAlignment="1">
      <alignment horizontal="justify" vertical="center"/>
    </xf>
    <xf numFmtId="0" fontId="49" fillId="0" borderId="0" xfId="0" applyFont="1" applyAlignment="1">
      <alignment horizontal="justify" vertical="center"/>
    </xf>
    <xf numFmtId="0" fontId="52" fillId="0" borderId="0" xfId="0" applyFont="1" applyAlignment="1">
      <alignment horizontal="justify" vertical="center"/>
    </xf>
    <xf numFmtId="0" fontId="46" fillId="0" borderId="0" xfId="0" applyFont="1" applyAlignment="1">
      <alignment horizontal="justify" vertical="center"/>
    </xf>
    <xf numFmtId="0" fontId="53" fillId="0" borderId="0" xfId="0" applyFont="1" applyAlignment="1">
      <alignment horizontal="justify" vertical="center"/>
    </xf>
    <xf numFmtId="0" fontId="54" fillId="0" borderId="0" xfId="0" applyFont="1" applyAlignment="1">
      <alignment horizontal="center" vertical="center"/>
    </xf>
    <xf numFmtId="0" fontId="0" fillId="0" borderId="13" xfId="0" applyBorder="1" applyAlignment="1">
      <alignment horizontal="left" vertical="top" wrapText="1"/>
    </xf>
    <xf numFmtId="0" fontId="58" fillId="0" borderId="1" xfId="0" applyFont="1" applyBorder="1" applyAlignment="1">
      <alignment horizontal="center" vertical="center" wrapText="1"/>
    </xf>
    <xf numFmtId="0" fontId="6" fillId="0" borderId="0" xfId="0" applyFont="1" applyAlignment="1">
      <alignment horizontal="left" vertical="top" wrapText="1"/>
    </xf>
    <xf numFmtId="0" fontId="33" fillId="0" borderId="0" xfId="0" applyFont="1" applyAlignment="1">
      <alignment vertical="center" wrapText="1"/>
    </xf>
    <xf numFmtId="0" fontId="6" fillId="0" borderId="0" xfId="0" applyFont="1" applyAlignment="1">
      <alignment horizontal="left" vertical="center" wrapText="1"/>
    </xf>
    <xf numFmtId="0" fontId="33" fillId="0" borderId="1" xfId="0" applyFont="1" applyBorder="1" applyAlignment="1">
      <alignment horizontal="left" vertical="center" wrapText="1"/>
    </xf>
    <xf numFmtId="0" fontId="27" fillId="0" borderId="1" xfId="0" applyFont="1" applyBorder="1" applyAlignment="1">
      <alignment horizontal="left" vertical="center" wrapText="1"/>
    </xf>
    <xf numFmtId="0" fontId="33" fillId="0" borderId="1" xfId="0" applyFont="1" applyBorder="1" applyAlignment="1">
      <alignment vertical="center" wrapText="1"/>
    </xf>
    <xf numFmtId="0" fontId="0" fillId="0" borderId="1" xfId="0" applyBorder="1" applyAlignment="1">
      <alignment horizontal="center" vertical="center"/>
    </xf>
    <xf numFmtId="6" fontId="1" fillId="0" borderId="2" xfId="0" applyNumberFormat="1" applyFont="1" applyBorder="1" applyAlignment="1">
      <alignment horizontal="center"/>
    </xf>
    <xf numFmtId="0" fontId="1" fillId="0" borderId="1" xfId="0" applyFont="1" applyBorder="1" applyAlignment="1">
      <alignment horizontal="left" vertical="center" wrapText="1" indent="1"/>
    </xf>
    <xf numFmtId="37" fontId="1" fillId="0" borderId="1" xfId="1" applyNumberFormat="1" applyFont="1" applyFill="1" applyBorder="1" applyAlignment="1" applyProtection="1">
      <alignment horizontal="center" vertical="center"/>
    </xf>
    <xf numFmtId="37" fontId="3" fillId="0" borderId="1" xfId="1" applyNumberFormat="1" applyFont="1" applyFill="1" applyBorder="1" applyAlignment="1" applyProtection="1">
      <alignment horizontal="center" vertical="center"/>
    </xf>
    <xf numFmtId="9" fontId="1" fillId="0" borderId="1" xfId="4" applyFont="1" applyFill="1" applyBorder="1" applyAlignment="1" applyProtection="1">
      <alignment horizontal="right"/>
    </xf>
    <xf numFmtId="0" fontId="1" fillId="0" borderId="1" xfId="0" quotePrefix="1" applyFont="1" applyBorder="1" applyAlignment="1">
      <alignment horizontal="center"/>
    </xf>
    <xf numFmtId="9" fontId="1" fillId="0" borderId="20" xfId="4" applyFont="1" applyFill="1" applyBorder="1" applyAlignment="1" applyProtection="1">
      <alignment horizontal="right"/>
    </xf>
    <xf numFmtId="10" fontId="1" fillId="0" borderId="1" xfId="4" applyNumberFormat="1" applyFont="1" applyFill="1" applyBorder="1" applyAlignment="1" applyProtection="1">
      <alignment horizontal="right"/>
    </xf>
    <xf numFmtId="0" fontId="10" fillId="0" borderId="0" xfId="0" applyFont="1" applyAlignment="1">
      <alignment horizontal="left" vertical="center" wrapText="1"/>
    </xf>
    <xf numFmtId="0" fontId="16" fillId="0" borderId="1" xfId="0" applyFont="1" applyBorder="1" applyAlignment="1">
      <alignment horizontal="left" vertical="center" wrapText="1"/>
    </xf>
    <xf numFmtId="0" fontId="8" fillId="0" borderId="1" xfId="0" applyFont="1" applyBorder="1" applyAlignment="1">
      <alignment horizontal="left" vertical="center" wrapText="1"/>
    </xf>
    <xf numFmtId="9" fontId="1" fillId="0" borderId="1" xfId="4" applyFont="1" applyFill="1" applyBorder="1" applyAlignment="1" applyProtection="1">
      <alignment horizontal="left" vertical="center" wrapText="1"/>
    </xf>
    <xf numFmtId="9" fontId="1" fillId="0" borderId="1" xfId="0" applyNumberFormat="1" applyFont="1" applyBorder="1" applyAlignment="1">
      <alignment horizontal="center" vertical="center"/>
    </xf>
    <xf numFmtId="9" fontId="1" fillId="0" borderId="1" xfId="4" applyFont="1" applyFill="1" applyBorder="1" applyAlignment="1" applyProtection="1">
      <alignment horizontal="center" vertical="center"/>
    </xf>
    <xf numFmtId="9" fontId="11" fillId="0" borderId="19" xfId="4" applyFont="1" applyFill="1" applyBorder="1" applyAlignment="1" applyProtection="1">
      <alignment vertical="top" wrapText="1"/>
    </xf>
    <xf numFmtId="0" fontId="12" fillId="0" borderId="18" xfId="0" applyFont="1" applyBorder="1" applyAlignment="1">
      <alignment vertical="top" wrapText="1"/>
    </xf>
    <xf numFmtId="0" fontId="9" fillId="0" borderId="6" xfId="0" applyFont="1" applyBorder="1" applyAlignment="1">
      <alignment vertical="center"/>
    </xf>
    <xf numFmtId="0" fontId="9" fillId="0" borderId="9" xfId="0" applyFont="1" applyBorder="1" applyAlignment="1">
      <alignment vertical="center"/>
    </xf>
    <xf numFmtId="0" fontId="9" fillId="0" borderId="5" xfId="0" applyFont="1" applyBorder="1" applyAlignment="1">
      <alignment vertical="center"/>
    </xf>
    <xf numFmtId="0" fontId="0" fillId="0" borderId="1" xfId="0" applyBorder="1" applyAlignment="1">
      <alignment horizontal="center" vertical="center" wrapText="1"/>
    </xf>
    <xf numFmtId="0" fontId="0" fillId="0" borderId="1" xfId="0" applyBorder="1" applyAlignment="1">
      <alignment wrapText="1"/>
    </xf>
    <xf numFmtId="0" fontId="13" fillId="0" borderId="1" xfId="0" applyFont="1" applyBorder="1" applyAlignment="1">
      <alignment horizontal="center" vertical="top" wrapText="1"/>
    </xf>
    <xf numFmtId="9" fontId="11" fillId="0" borderId="1" xfId="4" applyFont="1" applyBorder="1" applyAlignment="1" applyProtection="1">
      <alignment horizontal="right" vertical="center"/>
    </xf>
    <xf numFmtId="10" fontId="11" fillId="0" borderId="1" xfId="0" applyNumberFormat="1" applyFont="1" applyBorder="1" applyAlignment="1">
      <alignment horizontal="right" vertical="center"/>
    </xf>
    <xf numFmtId="4" fontId="1" fillId="0" borderId="0" xfId="0" applyNumberFormat="1" applyFont="1" applyAlignment="1">
      <alignment horizontal="right" vertical="top"/>
    </xf>
    <xf numFmtId="167" fontId="1" fillId="0" borderId="0" xfId="0" applyNumberFormat="1" applyFont="1" applyAlignment="1">
      <alignment horizontal="center" vertical="top"/>
    </xf>
    <xf numFmtId="9" fontId="1" fillId="0" borderId="12" xfId="4" applyFont="1" applyFill="1" applyBorder="1" applyAlignment="1" applyProtection="1">
      <alignment horizontal="center" vertical="center" wrapText="1"/>
    </xf>
    <xf numFmtId="49" fontId="1" fillId="0" borderId="5" xfId="0" applyNumberFormat="1" applyFont="1" applyBorder="1" applyAlignment="1">
      <alignment horizontal="center" vertical="center"/>
    </xf>
    <xf numFmtId="10" fontId="1" fillId="0" borderId="9" xfId="0" applyNumberFormat="1" applyFont="1" applyBorder="1" applyAlignment="1">
      <alignment horizontal="center"/>
    </xf>
    <xf numFmtId="0" fontId="1" fillId="0" borderId="1" xfId="0" applyFont="1" applyBorder="1" applyAlignment="1">
      <alignment horizontal="left" vertical="top" wrapText="1"/>
    </xf>
    <xf numFmtId="9" fontId="1" fillId="0" borderId="1" xfId="4" applyFont="1" applyFill="1" applyBorder="1" applyAlignment="1" applyProtection="1">
      <alignment horizontal="center" vertical="center" wrapText="1"/>
    </xf>
    <xf numFmtId="0" fontId="16" fillId="0" borderId="0" xfId="0" applyFont="1" applyAlignment="1">
      <alignment horizontal="left" vertical="top" wrapText="1"/>
    </xf>
    <xf numFmtId="0" fontId="0" fillId="0" borderId="0" xfId="0" applyAlignment="1">
      <alignment horizontal="right" wrapText="1"/>
    </xf>
    <xf numFmtId="0" fontId="0" fillId="0" borderId="0" xfId="0" applyAlignment="1">
      <alignment horizontal="right"/>
    </xf>
    <xf numFmtId="0" fontId="0" fillId="0" borderId="0" xfId="0" applyAlignment="1">
      <alignment horizontal="center"/>
    </xf>
    <xf numFmtId="37" fontId="3" fillId="0" borderId="0" xfId="0" applyNumberFormat="1" applyFont="1"/>
    <xf numFmtId="9" fontId="1" fillId="0" borderId="0" xfId="4" applyFont="1" applyFill="1" applyBorder="1" applyAlignment="1" applyProtection="1">
      <alignment horizontal="center" vertical="center" wrapText="1"/>
    </xf>
    <xf numFmtId="0" fontId="1" fillId="0" borderId="9" xfId="0" applyFont="1" applyBorder="1" applyAlignment="1">
      <alignment horizontal="center" vertical="center"/>
    </xf>
    <xf numFmtId="0" fontId="1" fillId="0" borderId="2" xfId="0" applyFont="1" applyBorder="1" applyAlignment="1">
      <alignment horizontal="left" vertical="top"/>
    </xf>
    <xf numFmtId="0" fontId="3" fillId="0" borderId="1" xfId="0" applyFont="1" applyBorder="1"/>
    <xf numFmtId="0" fontId="22" fillId="0" borderId="1" xfId="0" applyFont="1" applyBorder="1" applyAlignment="1">
      <alignment horizontal="center" vertical="center" wrapText="1"/>
    </xf>
    <xf numFmtId="0" fontId="55" fillId="0" borderId="1" xfId="0" applyFont="1" applyBorder="1" applyAlignment="1">
      <alignment horizontal="center" vertical="center" wrapText="1"/>
    </xf>
    <xf numFmtId="16" fontId="1" fillId="0" borderId="2" xfId="0" applyNumberFormat="1" applyFont="1" applyBorder="1" applyAlignment="1">
      <alignment horizontal="center"/>
    </xf>
    <xf numFmtId="49" fontId="1" fillId="0" borderId="0" xfId="0" applyNumberFormat="1" applyFont="1" applyAlignment="1">
      <alignment horizontal="center" vertical="center" wrapText="1"/>
    </xf>
    <xf numFmtId="0" fontId="8" fillId="0" borderId="0" xfId="0" applyFont="1" applyAlignment="1">
      <alignment horizontal="left" vertical="center" wrapText="1"/>
    </xf>
    <xf numFmtId="10" fontId="1" fillId="0" borderId="0" xfId="0" applyNumberFormat="1" applyFont="1" applyAlignment="1">
      <alignment horizontal="right"/>
    </xf>
    <xf numFmtId="0" fontId="2" fillId="2" borderId="0" xfId="0" applyFont="1" applyFill="1" applyAlignment="1">
      <alignment horizontal="center" vertical="center"/>
    </xf>
    <xf numFmtId="0" fontId="1" fillId="0" borderId="0" xfId="0" applyFont="1"/>
    <xf numFmtId="0" fontId="1" fillId="0" borderId="0" xfId="0" applyFont="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6" xfId="3" applyBorder="1" applyAlignment="1" applyProtection="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left" wrapText="1"/>
    </xf>
    <xf numFmtId="0" fontId="1" fillId="0" borderId="2" xfId="0" applyFont="1" applyBorder="1" applyAlignment="1">
      <alignment horizontal="left"/>
    </xf>
    <xf numFmtId="0" fontId="3" fillId="0" borderId="2" xfId="0" applyFont="1" applyBorder="1" applyAlignment="1">
      <alignment horizontal="left"/>
    </xf>
    <xf numFmtId="0" fontId="3" fillId="0" borderId="0" xfId="0" applyFont="1" applyAlignment="1">
      <alignment horizontal="left" vertical="center" wrapText="1"/>
    </xf>
    <xf numFmtId="0" fontId="1" fillId="0" borderId="2" xfId="0" applyFont="1" applyBorder="1" applyAlignment="1">
      <alignment horizontal="left" wrapText="1"/>
    </xf>
    <xf numFmtId="0" fontId="1" fillId="0" borderId="15" xfId="0" applyFont="1" applyBorder="1" applyAlignment="1">
      <alignment horizontal="left" vertical="top" wrapText="1"/>
    </xf>
    <xf numFmtId="0" fontId="36" fillId="0" borderId="0" xfId="0" applyFont="1" applyAlignment="1">
      <alignment horizontal="left" vertical="top" wrapText="1"/>
    </xf>
    <xf numFmtId="0" fontId="1" fillId="0" borderId="14"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16" fillId="0" borderId="6" xfId="0" applyFont="1" applyBorder="1" applyAlignment="1">
      <alignment horizontal="left" vertical="top" wrapText="1"/>
    </xf>
    <xf numFmtId="0" fontId="16" fillId="0" borderId="9" xfId="0" applyFont="1" applyBorder="1" applyAlignment="1">
      <alignment horizontal="left" vertical="top" wrapText="1"/>
    </xf>
    <xf numFmtId="0" fontId="29" fillId="0" borderId="0" xfId="0" applyFont="1" applyAlignment="1">
      <alignment horizontal="center" vertical="center" wrapText="1"/>
    </xf>
    <xf numFmtId="0" fontId="28" fillId="0" borderId="0" xfId="0" applyFont="1" applyAlignment="1">
      <alignment horizontal="center" vertical="center" wrapText="1"/>
    </xf>
    <xf numFmtId="0" fontId="6"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 fillId="0" borderId="0" xfId="0" applyFont="1" applyAlignment="1">
      <alignment horizontal="left" vertical="center" wrapText="1"/>
    </xf>
    <xf numFmtId="0" fontId="3" fillId="0" borderId="1" xfId="0" applyFont="1" applyBorder="1" applyAlignment="1">
      <alignment horizontal="center" vertical="center"/>
    </xf>
    <xf numFmtId="0" fontId="3" fillId="0" borderId="0" xfId="0" applyFont="1" applyAlignment="1">
      <alignment horizontal="left" wrapText="1"/>
    </xf>
    <xf numFmtId="0" fontId="0" fillId="0" borderId="0" xfId="0" applyAlignment="1">
      <alignment horizontal="left" wrapText="1"/>
    </xf>
    <xf numFmtId="0" fontId="0" fillId="0" borderId="0" xfId="3" applyFont="1" applyAlignment="1" applyProtection="1">
      <alignment vertical="top" wrapText="1"/>
    </xf>
    <xf numFmtId="0" fontId="1" fillId="0" borderId="0" xfId="3" applyFont="1" applyAlignment="1" applyProtection="1">
      <alignment vertical="top" wrapText="1"/>
    </xf>
    <xf numFmtId="0" fontId="0" fillId="0" borderId="3" xfId="0" applyBorder="1" applyAlignment="1">
      <alignment horizontal="center" vertical="center"/>
    </xf>
    <xf numFmtId="0" fontId="0" fillId="0" borderId="12" xfId="0" applyBorder="1" applyAlignment="1">
      <alignment horizontal="center" vertical="center"/>
    </xf>
    <xf numFmtId="0" fontId="17" fillId="0" borderId="3" xfId="0" applyFont="1" applyBorder="1" applyAlignment="1">
      <alignment horizontal="center" vertical="center" wrapText="1"/>
    </xf>
    <xf numFmtId="0" fontId="17" fillId="0" borderId="12" xfId="0" applyFont="1" applyBorder="1" applyAlignment="1">
      <alignment horizontal="center" vertical="center" wrapText="1"/>
    </xf>
    <xf numFmtId="0" fontId="3" fillId="0" borderId="0" xfId="0" applyFont="1" applyAlignment="1">
      <alignment horizontal="center" vertical="center" wrapText="1"/>
    </xf>
    <xf numFmtId="0" fontId="0" fillId="0" borderId="1" xfId="0" applyBorder="1" applyAlignment="1">
      <alignment vertical="center"/>
    </xf>
    <xf numFmtId="0" fontId="0" fillId="0" borderId="6" xfId="0" applyBorder="1" applyAlignment="1">
      <alignment vertical="center" wrapText="1"/>
    </xf>
    <xf numFmtId="0" fontId="0" fillId="0" borderId="5" xfId="0" applyBorder="1" applyAlignment="1">
      <alignment vertical="center" wrapText="1"/>
    </xf>
    <xf numFmtId="0" fontId="11" fillId="0" borderId="6" xfId="0" applyFont="1" applyBorder="1"/>
    <xf numFmtId="0" fontId="0" fillId="0" borderId="5" xfId="0" applyBorder="1"/>
    <xf numFmtId="0" fontId="1" fillId="0" borderId="6" xfId="0" applyFont="1" applyBorder="1"/>
    <xf numFmtId="0" fontId="3" fillId="0" borderId="1" xfId="0" applyFont="1" applyBorder="1" applyAlignment="1">
      <alignment vertical="center"/>
    </xf>
    <xf numFmtId="0" fontId="0" fillId="5" borderId="1" xfId="0" applyFill="1" applyBorder="1" applyAlignment="1">
      <alignment vertical="center"/>
    </xf>
    <xf numFmtId="0" fontId="1" fillId="0" borderId="0" xfId="0" applyFont="1" applyAlignment="1">
      <alignment horizontal="left" vertical="top" wrapText="1" indent="1"/>
    </xf>
    <xf numFmtId="0" fontId="17" fillId="0" borderId="2" xfId="0" applyFont="1" applyBorder="1" applyAlignment="1">
      <alignment horizontal="center" vertical="center" wrapText="1"/>
    </xf>
    <xf numFmtId="0" fontId="1" fillId="0" borderId="0" xfId="0" applyFont="1" applyAlignment="1">
      <alignment horizontal="left" vertical="top" wrapText="1" indent="4"/>
    </xf>
    <xf numFmtId="0" fontId="1" fillId="0" borderId="2" xfId="0" applyFont="1" applyBorder="1" applyAlignment="1">
      <alignment horizontal="left" vertical="top" wrapText="1" indent="4"/>
    </xf>
    <xf numFmtId="0" fontId="0" fillId="5" borderId="1" xfId="0" applyFill="1" applyBorder="1" applyAlignment="1">
      <alignment horizontal="center"/>
    </xf>
    <xf numFmtId="0" fontId="8" fillId="0" borderId="6" xfId="0" applyFont="1" applyBorder="1" applyAlignment="1">
      <alignment horizontal="left" vertical="top" wrapText="1"/>
    </xf>
    <xf numFmtId="0" fontId="8" fillId="0" borderId="9" xfId="0" applyFont="1" applyBorder="1" applyAlignment="1">
      <alignment horizontal="left" vertical="top" wrapText="1"/>
    </xf>
    <xf numFmtId="0" fontId="1" fillId="0" borderId="0" xfId="0" applyFont="1" applyAlignment="1">
      <alignment horizontal="left" vertical="top" wrapText="1" indent="10"/>
    </xf>
    <xf numFmtId="0" fontId="12" fillId="0" borderId="0" xfId="0" applyFont="1" applyAlignment="1">
      <alignment horizontal="left" vertical="top" wrapText="1"/>
    </xf>
    <xf numFmtId="0" fontId="3" fillId="0" borderId="0" xfId="0" applyFont="1" applyAlignment="1">
      <alignment horizontal="left"/>
    </xf>
    <xf numFmtId="0" fontId="1" fillId="0" borderId="0" xfId="0" applyFont="1" applyAlignment="1">
      <alignment horizontal="left"/>
    </xf>
    <xf numFmtId="0" fontId="1" fillId="2" borderId="3" xfId="0" applyFont="1" applyFill="1" applyBorder="1" applyAlignment="1">
      <alignment horizontal="center" vertical="top" wrapText="1"/>
    </xf>
    <xf numFmtId="0" fontId="1" fillId="2" borderId="12" xfId="0" applyFont="1" applyFill="1" applyBorder="1" applyAlignment="1">
      <alignment horizontal="center" vertical="top" wrapText="1"/>
    </xf>
    <xf numFmtId="0" fontId="3" fillId="5" borderId="1" xfId="0" applyFont="1" applyFill="1" applyBorder="1" applyAlignment="1">
      <alignment horizontal="center" vertical="top" wrapText="1"/>
    </xf>
    <xf numFmtId="0" fontId="12" fillId="5" borderId="1" xfId="0" applyFont="1" applyFill="1" applyBorder="1" applyAlignment="1">
      <alignment horizontal="center" vertical="top" wrapText="1"/>
    </xf>
    <xf numFmtId="0" fontId="3" fillId="0" borderId="0" xfId="0" applyFont="1" applyAlignment="1">
      <alignment horizontal="left" indent="1"/>
    </xf>
    <xf numFmtId="0" fontId="11" fillId="0" borderId="0" xfId="0" applyFont="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3" fillId="0" borderId="0" xfId="0" applyFont="1" applyAlignment="1">
      <alignment horizontal="left" vertical="top" wrapText="1"/>
    </xf>
    <xf numFmtId="0" fontId="1" fillId="0" borderId="20" xfId="0" applyFont="1" applyBorder="1" applyAlignment="1">
      <alignment horizontal="left" vertical="top" wrapText="1"/>
    </xf>
    <xf numFmtId="0" fontId="11" fillId="0" borderId="14" xfId="0" applyFont="1" applyBorder="1" applyAlignment="1">
      <alignment horizontal="left" vertical="top" wrapText="1"/>
    </xf>
    <xf numFmtId="0" fontId="12" fillId="0" borderId="0" xfId="0" applyFont="1"/>
    <xf numFmtId="0" fontId="11" fillId="0" borderId="0" xfId="0" applyFont="1"/>
    <xf numFmtId="0" fontId="11" fillId="0" borderId="0" xfId="0" applyFont="1" applyAlignment="1">
      <alignment horizontal="left" indent="12"/>
    </xf>
    <xf numFmtId="0" fontId="3" fillId="5" borderId="1" xfId="0" applyFont="1" applyFill="1" applyBorder="1" applyAlignment="1">
      <alignment horizontal="center"/>
    </xf>
    <xf numFmtId="0" fontId="11" fillId="0" borderId="0" xfId="0" applyFont="1" applyAlignment="1">
      <alignment horizontal="left" vertical="top" wrapText="1"/>
    </xf>
    <xf numFmtId="0" fontId="1" fillId="0" borderId="2" xfId="0" applyFont="1" applyBorder="1" applyAlignment="1">
      <alignment horizontal="center" wrapText="1"/>
    </xf>
    <xf numFmtId="0" fontId="11" fillId="0" borderId="0" xfId="0" applyFont="1" applyAlignment="1">
      <alignment horizontal="left" vertical="top" wrapText="1" indent="1"/>
    </xf>
    <xf numFmtId="0" fontId="1" fillId="0" borderId="9" xfId="0" applyFont="1" applyBorder="1"/>
    <xf numFmtId="0" fontId="1" fillId="0" borderId="5" xfId="0" applyFont="1" applyBorder="1"/>
    <xf numFmtId="0" fontId="3" fillId="0" borderId="2" xfId="0" applyFont="1" applyBorder="1" applyAlignment="1">
      <alignment vertical="top" wrapText="1"/>
    </xf>
    <xf numFmtId="0" fontId="1" fillId="0" borderId="2" xfId="0" applyFont="1" applyBorder="1" applyAlignment="1">
      <alignment vertical="top" wrapText="1"/>
    </xf>
    <xf numFmtId="0" fontId="1" fillId="0" borderId="0" xfId="0" applyFont="1" applyAlignment="1">
      <alignment vertical="top" wrapText="1"/>
    </xf>
    <xf numFmtId="0" fontId="3" fillId="0" borderId="0" xfId="0" applyFont="1" applyAlignment="1">
      <alignment vertical="top" wrapText="1"/>
    </xf>
    <xf numFmtId="0" fontId="1" fillId="0" borderId="0" xfId="0" applyFont="1" applyAlignment="1">
      <alignment vertical="top"/>
    </xf>
    <xf numFmtId="0" fontId="1" fillId="0" borderId="0" xfId="0" applyFont="1" applyAlignment="1">
      <alignment horizontal="left" wrapText="1" indent="1"/>
    </xf>
    <xf numFmtId="0" fontId="16" fillId="0" borderId="0" xfId="0" applyFont="1" applyAlignment="1">
      <alignment horizontal="left"/>
    </xf>
    <xf numFmtId="0" fontId="13" fillId="0" borderId="0" xfId="0" applyFont="1" applyAlignment="1">
      <alignment horizontal="left" indent="1"/>
    </xf>
    <xf numFmtId="0" fontId="13" fillId="0" borderId="14" xfId="0" applyFont="1" applyBorder="1" applyAlignment="1">
      <alignment horizontal="left" indent="1"/>
    </xf>
    <xf numFmtId="0" fontId="13" fillId="0" borderId="0" xfId="0" applyFont="1" applyAlignment="1">
      <alignment vertical="top" wrapText="1"/>
    </xf>
    <xf numFmtId="0" fontId="3" fillId="0" borderId="14" xfId="0" applyFont="1" applyBorder="1" applyAlignment="1">
      <alignment horizontal="left" vertical="top" wrapText="1"/>
    </xf>
    <xf numFmtId="0" fontId="1" fillId="0" borderId="0" xfId="0" applyFont="1" applyAlignment="1">
      <alignment horizontal="center" vertical="center"/>
    </xf>
    <xf numFmtId="0" fontId="11" fillId="0" borderId="0" xfId="0" applyFont="1" applyAlignment="1">
      <alignment horizontal="left" indent="1"/>
    </xf>
    <xf numFmtId="0" fontId="1" fillId="0" borderId="0" xfId="0" applyFont="1" applyAlignment="1">
      <alignment horizontal="left" indent="1"/>
    </xf>
    <xf numFmtId="0" fontId="1" fillId="0" borderId="1" xfId="0" applyFont="1" applyBorder="1"/>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0" xfId="0" applyFont="1" applyAlignment="1">
      <alignment horizontal="left" vertical="top" wrapText="1" indent="3"/>
    </xf>
    <xf numFmtId="0" fontId="1" fillId="0" borderId="14" xfId="0" applyFont="1" applyBorder="1" applyAlignment="1">
      <alignment horizontal="left" vertical="top" wrapText="1" indent="8"/>
    </xf>
    <xf numFmtId="0" fontId="1" fillId="0" borderId="20" xfId="0" applyFont="1" applyBorder="1" applyAlignment="1">
      <alignment horizontal="left" vertical="top" wrapText="1" indent="8"/>
    </xf>
    <xf numFmtId="0" fontId="1" fillId="0" borderId="7" xfId="0" applyFont="1" applyBorder="1" applyAlignment="1">
      <alignment horizontal="left" vertical="top" wrapText="1" indent="8"/>
    </xf>
    <xf numFmtId="0" fontId="1" fillId="0" borderId="0" xfId="0" applyFont="1" applyAlignment="1">
      <alignment horizontal="left" vertical="top" indent="6"/>
    </xf>
    <xf numFmtId="0" fontId="12" fillId="0" borderId="0" xfId="0" applyFont="1" applyAlignment="1">
      <alignment horizontal="left" vertical="top" wrapText="1" indent="2"/>
    </xf>
    <xf numFmtId="0" fontId="1" fillId="0" borderId="0" xfId="0" applyFont="1" applyAlignment="1">
      <alignment horizontal="left" vertical="center" wrapText="1" indent="1"/>
    </xf>
    <xf numFmtId="0" fontId="1" fillId="0" borderId="7"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0" xfId="0" applyFont="1" applyAlignment="1">
      <alignment horizontal="left" vertical="center" wrapText="1" indent="1"/>
    </xf>
    <xf numFmtId="0" fontId="1" fillId="0" borderId="0" xfId="0" applyFont="1" applyAlignment="1">
      <alignment horizontal="left" vertical="top" wrapText="1" indent="2"/>
    </xf>
    <xf numFmtId="0" fontId="12" fillId="0" borderId="14" xfId="0" applyFont="1" applyBorder="1"/>
    <xf numFmtId="0" fontId="1" fillId="0" borderId="20" xfId="0" applyFont="1" applyBorder="1"/>
    <xf numFmtId="0" fontId="1" fillId="0" borderId="7" xfId="0" applyFont="1" applyBorder="1"/>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9" xfId="0" applyFont="1" applyBorder="1" applyAlignment="1">
      <alignment wrapText="1"/>
    </xf>
    <xf numFmtId="0" fontId="1" fillId="0" borderId="5" xfId="0" applyFont="1" applyBorder="1" applyAlignment="1">
      <alignment wrapText="1"/>
    </xf>
    <xf numFmtId="0" fontId="1" fillId="0" borderId="14" xfId="0" applyFont="1" applyBorder="1" applyAlignment="1">
      <alignment wrapText="1"/>
    </xf>
    <xf numFmtId="0" fontId="1" fillId="0" borderId="20" xfId="0" applyFont="1" applyBorder="1" applyAlignment="1">
      <alignment wrapText="1"/>
    </xf>
    <xf numFmtId="0" fontId="1" fillId="0" borderId="7" xfId="0" applyFont="1" applyBorder="1" applyAlignment="1">
      <alignment wrapText="1"/>
    </xf>
    <xf numFmtId="0" fontId="11" fillId="0" borderId="0" xfId="0" applyFont="1" applyAlignment="1">
      <alignmen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 fillId="0" borderId="1" xfId="0" applyFont="1" applyBorder="1" applyAlignment="1">
      <alignment horizontal="center" vertical="center" wrapText="1"/>
    </xf>
    <xf numFmtId="0" fontId="16" fillId="0" borderId="8" xfId="0" applyFont="1" applyBorder="1" applyAlignment="1">
      <alignment wrapText="1"/>
    </xf>
    <xf numFmtId="0" fontId="1" fillId="0" borderId="12" xfId="0" applyFont="1" applyBorder="1" applyAlignment="1">
      <alignment wrapText="1"/>
    </xf>
    <xf numFmtId="0" fontId="1" fillId="0" borderId="11" xfId="0" applyFont="1" applyBorder="1" applyAlignment="1">
      <alignment wrapText="1"/>
    </xf>
    <xf numFmtId="0" fontId="1" fillId="0" borderId="3" xfId="0" applyFont="1" applyBorder="1" applyAlignment="1">
      <alignment wrapText="1"/>
    </xf>
    <xf numFmtId="0" fontId="1" fillId="0" borderId="1" xfId="0" applyFont="1" applyBorder="1" applyAlignment="1">
      <alignment horizontal="center" vertical="center"/>
    </xf>
    <xf numFmtId="0" fontId="1" fillId="0" borderId="2" xfId="0" applyFont="1" applyBorder="1" applyAlignment="1">
      <alignment horizontal="center"/>
    </xf>
    <xf numFmtId="0" fontId="7" fillId="0" borderId="0" xfId="0" applyFont="1" applyAlignment="1">
      <alignment horizontal="left" vertical="top"/>
    </xf>
    <xf numFmtId="0" fontId="1" fillId="0" borderId="7" xfId="0" applyFont="1" applyBorder="1" applyAlignment="1">
      <alignment horizontal="left" vertical="top" wrapText="1"/>
    </xf>
    <xf numFmtId="0" fontId="1" fillId="0" borderId="0" xfId="0" applyFont="1" applyAlignment="1">
      <alignment horizontal="left" indent="2"/>
    </xf>
    <xf numFmtId="0" fontId="1" fillId="0" borderId="14" xfId="0" applyFont="1" applyBorder="1" applyAlignment="1">
      <alignment horizontal="left" indent="2"/>
    </xf>
    <xf numFmtId="0" fontId="31" fillId="0" borderId="8" xfId="0" applyFont="1" applyBorder="1" applyAlignment="1">
      <alignment vertical="center" wrapText="1"/>
    </xf>
    <xf numFmtId="0" fontId="16" fillId="0" borderId="12" xfId="0" applyFont="1" applyBorder="1" applyAlignment="1">
      <alignment wrapText="1"/>
    </xf>
    <xf numFmtId="0" fontId="16" fillId="0" borderId="5" xfId="0" applyFont="1" applyBorder="1" applyAlignment="1">
      <alignment wrapText="1"/>
    </xf>
    <xf numFmtId="0" fontId="16" fillId="0" borderId="1" xfId="0" applyFont="1" applyBorder="1" applyAlignment="1">
      <alignment wrapText="1"/>
    </xf>
    <xf numFmtId="0" fontId="16" fillId="0" borderId="11" xfId="0" applyFont="1" applyBorder="1" applyAlignment="1">
      <alignment wrapText="1"/>
    </xf>
    <xf numFmtId="0" fontId="16" fillId="0" borderId="3" xfId="0" applyFont="1" applyBorder="1" applyAlignment="1">
      <alignment wrapText="1"/>
    </xf>
    <xf numFmtId="0" fontId="30" fillId="0" borderId="14" xfId="0" applyFont="1" applyBorder="1" applyAlignment="1">
      <alignment wrapText="1"/>
    </xf>
    <xf numFmtId="0" fontId="1" fillId="0" borderId="3" xfId="0" applyFont="1" applyBorder="1" applyAlignment="1">
      <alignment horizontal="center" vertical="center"/>
    </xf>
    <xf numFmtId="0" fontId="1" fillId="0" borderId="20"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2" xfId="0" applyFont="1" applyBorder="1" applyAlignment="1">
      <alignment horizontal="center" vertical="center" wrapText="1"/>
    </xf>
    <xf numFmtId="0" fontId="16" fillId="0" borderId="2" xfId="0" applyFont="1" applyBorder="1" applyAlignment="1">
      <alignment horizontal="left" wrapText="1"/>
    </xf>
    <xf numFmtId="0" fontId="1" fillId="0" borderId="7" xfId="0" applyFont="1" applyBorder="1" applyAlignment="1">
      <alignment horizontal="left" vertical="top" wrapText="1" inden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5" borderId="1" xfId="0" applyFont="1" applyFill="1" applyBorder="1"/>
    <xf numFmtId="0" fontId="3" fillId="0" borderId="2" xfId="0" applyFont="1" applyBorder="1" applyAlignment="1">
      <alignment horizontal="left" vertical="top" wrapText="1"/>
    </xf>
    <xf numFmtId="0" fontId="3" fillId="0" borderId="2" xfId="0" applyFont="1" applyBorder="1" applyAlignment="1">
      <alignment wrapText="1"/>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3" fillId="5" borderId="1" xfId="0" applyFont="1" applyFill="1" applyBorder="1" applyAlignment="1">
      <alignment horizontal="center" vertical="center" wrapText="1"/>
    </xf>
    <xf numFmtId="0" fontId="1" fillId="0" borderId="2" xfId="0" applyFont="1" applyBorder="1" applyAlignment="1">
      <alignment wrapText="1"/>
    </xf>
    <xf numFmtId="0" fontId="3" fillId="5" borderId="6"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11" fillId="0" borderId="7" xfId="0" applyFont="1" applyBorder="1" applyAlignment="1">
      <alignment horizontal="left" wrapText="1" indent="1"/>
    </xf>
    <xf numFmtId="0" fontId="11" fillId="0" borderId="0" xfId="0" applyFont="1" applyAlignment="1">
      <alignment horizontal="left" wrapText="1" indent="1"/>
    </xf>
    <xf numFmtId="0" fontId="0" fillId="0" borderId="2" xfId="0" applyBorder="1"/>
    <xf numFmtId="0" fontId="3" fillId="0" borderId="0" xfId="0" applyFont="1" applyAlignment="1">
      <alignment horizontal="left" vertical="top" wrapText="1" indent="1"/>
    </xf>
    <xf numFmtId="0" fontId="11" fillId="3" borderId="14" xfId="0" applyFont="1" applyFill="1" applyBorder="1" applyAlignment="1">
      <alignment horizontal="left" vertical="top" wrapText="1"/>
    </xf>
    <xf numFmtId="0" fontId="1" fillId="3" borderId="20" xfId="0" applyFont="1" applyFill="1" applyBorder="1" applyAlignment="1">
      <alignment horizontal="left" vertical="top" wrapText="1"/>
    </xf>
    <xf numFmtId="0" fontId="3" fillId="0" borderId="14" xfId="0"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21" fillId="0" borderId="0" xfId="0" applyFont="1" applyAlignment="1">
      <alignment horizontal="left" vertical="top" wrapText="1"/>
    </xf>
    <xf numFmtId="0" fontId="1" fillId="0" borderId="6" xfId="0" applyFont="1" applyBorder="1" applyAlignment="1">
      <alignment horizontal="left" vertical="top" wrapText="1" indent="2"/>
    </xf>
    <xf numFmtId="0" fontId="1" fillId="0" borderId="9" xfId="0" applyFont="1" applyBorder="1" applyAlignment="1">
      <alignment horizontal="left" vertical="top" wrapText="1" indent="2"/>
    </xf>
    <xf numFmtId="0" fontId="1" fillId="0" borderId="5" xfId="0" applyFont="1" applyBorder="1" applyAlignment="1">
      <alignment horizontal="left" vertical="top" wrapText="1" indent="2"/>
    </xf>
    <xf numFmtId="0" fontId="36" fillId="0" borderId="2" xfId="0" applyFont="1" applyBorder="1" applyAlignment="1">
      <alignment horizontal="left" vertical="top" wrapText="1"/>
    </xf>
    <xf numFmtId="0" fontId="12" fillId="0" borderId="0" xfId="0" applyFont="1" applyAlignment="1">
      <alignment wrapText="1"/>
    </xf>
    <xf numFmtId="0" fontId="7" fillId="0" borderId="0" xfId="0" applyFont="1" applyAlignment="1">
      <alignment horizontal="left" vertical="top"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1" fillId="0" borderId="0" xfId="0" applyFont="1" applyAlignment="1">
      <alignment horizontal="left" vertical="top" inden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 fillId="5" borderId="6" xfId="0" applyFont="1" applyFill="1" applyBorder="1"/>
    <xf numFmtId="0" fontId="1" fillId="5" borderId="9" xfId="0" applyFont="1" applyFill="1" applyBorder="1"/>
    <xf numFmtId="0" fontId="1" fillId="5" borderId="5" xfId="0" applyFont="1" applyFill="1" applyBorder="1"/>
    <xf numFmtId="0" fontId="3" fillId="0" borderId="6" xfId="0" applyFont="1" applyBorder="1" applyAlignment="1">
      <alignment horizontal="left" vertical="top" wrapText="1" indent="2"/>
    </xf>
    <xf numFmtId="0" fontId="3" fillId="0" borderId="9" xfId="0" applyFont="1" applyBorder="1" applyAlignment="1">
      <alignment horizontal="left" vertical="top" wrapText="1" indent="2"/>
    </xf>
    <xf numFmtId="0" fontId="3" fillId="0" borderId="5" xfId="0" applyFont="1" applyBorder="1" applyAlignment="1">
      <alignment horizontal="left" vertical="top" wrapText="1" indent="2"/>
    </xf>
    <xf numFmtId="0" fontId="1" fillId="0" borderId="0" xfId="0" applyFont="1" applyAlignment="1">
      <alignment horizontal="left" vertical="center" indent="1"/>
    </xf>
    <xf numFmtId="0" fontId="10" fillId="0" borderId="0" xfId="0" applyFont="1" applyAlignment="1">
      <alignment horizontal="left" vertical="top"/>
    </xf>
    <xf numFmtId="0" fontId="11" fillId="0" borderId="0" xfId="0" applyFont="1" applyAlignment="1">
      <alignment horizontal="left" wrapText="1"/>
    </xf>
    <xf numFmtId="0" fontId="12" fillId="0" borderId="0" xfId="0" applyFont="1" applyAlignment="1">
      <alignment horizontal="left" wrapText="1"/>
    </xf>
    <xf numFmtId="0" fontId="12" fillId="0" borderId="0" xfId="0" applyFont="1" applyAlignment="1">
      <alignment horizontal="left" vertical="top" wrapText="1" indent="3"/>
    </xf>
    <xf numFmtId="0" fontId="39"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center" vertical="top" wrapText="1"/>
    </xf>
    <xf numFmtId="0" fontId="3" fillId="5" borderId="2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1" fillId="0" borderId="1" xfId="0" applyFont="1" applyBorder="1" applyAlignment="1">
      <alignment vertical="top"/>
    </xf>
    <xf numFmtId="0" fontId="16" fillId="0" borderId="1" xfId="0" applyFont="1" applyBorder="1" applyAlignment="1">
      <alignment vertical="top" wrapText="1"/>
    </xf>
    <xf numFmtId="0" fontId="3" fillId="0" borderId="2" xfId="0" applyFont="1" applyBorder="1" applyAlignment="1">
      <alignment horizontal="left" vertical="center"/>
    </xf>
    <xf numFmtId="0" fontId="3" fillId="0" borderId="0" xfId="0" applyFont="1" applyAlignment="1">
      <alignment horizontal="left" vertical="center"/>
    </xf>
    <xf numFmtId="0" fontId="1" fillId="0" borderId="0" xfId="0" applyFont="1" applyAlignment="1">
      <alignment horizontal="left"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17" fillId="0" borderId="0" xfId="0" applyFont="1" applyAlignment="1">
      <alignment horizontal="left" vertical="top"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16" fillId="0" borderId="8" xfId="0" applyFont="1" applyBorder="1" applyAlignment="1">
      <alignment vertical="top" wrapText="1"/>
    </xf>
    <xf numFmtId="0" fontId="16" fillId="0" borderId="12" xfId="0" applyFont="1" applyBorder="1" applyAlignment="1">
      <alignment vertical="top" wrapText="1"/>
    </xf>
    <xf numFmtId="0" fontId="16" fillId="0" borderId="4" xfId="0" applyFont="1" applyBorder="1" applyAlignment="1">
      <alignmen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16" fillId="0" borderId="1" xfId="0" applyFont="1" applyBorder="1" applyAlignment="1">
      <alignment vertical="center" wrapText="1"/>
    </xf>
    <xf numFmtId="0" fontId="2" fillId="6" borderId="0" xfId="0" applyFont="1" applyFill="1" applyAlignment="1">
      <alignment horizontal="center" vertical="center"/>
    </xf>
    <xf numFmtId="0" fontId="3" fillId="0" borderId="0" xfId="0" applyFont="1" applyBorder="1" applyAlignment="1">
      <alignment horizontal="left"/>
    </xf>
    <xf numFmtId="0" fontId="1" fillId="0" borderId="0" xfId="0" applyFont="1" applyBorder="1"/>
    <xf numFmtId="167" fontId="1" fillId="0" borderId="0" xfId="0" applyNumberFormat="1" applyFont="1" applyBorder="1" applyAlignment="1">
      <alignment horizontal="center" vertical="center"/>
    </xf>
    <xf numFmtId="49" fontId="1" fillId="0" borderId="0" xfId="0" applyNumberFormat="1" applyFont="1" applyBorder="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9"/>
  <sheetViews>
    <sheetView showGridLines="0" tabSelected="1" showRuler="0" showWhiteSpace="0" zoomScaleNormal="100" workbookViewId="0">
      <selection sqref="A1:D1"/>
    </sheetView>
  </sheetViews>
  <sheetFormatPr defaultColWidth="0" defaultRowHeight="12.5" zeroHeight="1"/>
  <cols>
    <col min="1" max="1" width="4.54296875" style="4" bestFit="1" customWidth="1"/>
    <col min="2" max="2" width="36.26953125" style="3" customWidth="1"/>
    <col min="3" max="3" width="4" style="3" customWidth="1"/>
    <col min="4" max="4" width="45.54296875" style="3" customWidth="1"/>
    <col min="5" max="6" width="3.7265625" style="3" customWidth="1"/>
    <col min="7" max="7" width="9.26953125" style="3" customWidth="1"/>
    <col min="8" max="16384" width="0" style="3" hidden="1"/>
  </cols>
  <sheetData>
    <row r="1" spans="1:6" ht="18">
      <c r="A1" s="351" t="s">
        <v>0</v>
      </c>
      <c r="B1" s="351"/>
      <c r="C1" s="351"/>
      <c r="D1" s="352"/>
    </row>
    <row r="2" spans="1:6">
      <c r="C2" s="353"/>
      <c r="D2" s="353"/>
    </row>
    <row r="3" spans="1:6" ht="13">
      <c r="A3" s="5" t="s">
        <v>1</v>
      </c>
      <c r="B3" s="6" t="s">
        <v>2</v>
      </c>
      <c r="C3" s="7"/>
      <c r="D3" s="7"/>
    </row>
    <row r="4" spans="1:6" ht="13">
      <c r="A4" s="5"/>
      <c r="B4" s="3" t="s">
        <v>3</v>
      </c>
      <c r="C4" s="7"/>
      <c r="D4" s="334" t="s">
        <v>4</v>
      </c>
    </row>
    <row r="5" spans="1:6" ht="13">
      <c r="A5" s="5"/>
      <c r="B5" s="3" t="s">
        <v>5</v>
      </c>
      <c r="C5" s="7"/>
      <c r="D5" s="334" t="s">
        <v>6</v>
      </c>
    </row>
    <row r="6" spans="1:6" ht="13">
      <c r="A6" s="5"/>
      <c r="B6" s="3" t="s">
        <v>7</v>
      </c>
      <c r="C6" s="7"/>
      <c r="D6" s="334" t="s">
        <v>8</v>
      </c>
    </row>
    <row r="7" spans="1:6" ht="13">
      <c r="A7" s="5"/>
      <c r="B7" s="3" t="s">
        <v>9</v>
      </c>
      <c r="C7" s="7"/>
      <c r="D7" s="334" t="s">
        <v>10</v>
      </c>
    </row>
    <row r="8" spans="1:6" ht="13">
      <c r="A8" s="5"/>
      <c r="B8" s="3" t="s">
        <v>11</v>
      </c>
      <c r="C8" s="7"/>
      <c r="D8" s="334" t="s">
        <v>12</v>
      </c>
    </row>
    <row r="9" spans="1:6" ht="13">
      <c r="A9" s="5"/>
      <c r="B9" s="3" t="s">
        <v>13</v>
      </c>
      <c r="C9" s="7"/>
      <c r="D9" s="334" t="s">
        <v>14</v>
      </c>
    </row>
    <row r="10" spans="1:6" ht="13">
      <c r="A10" s="5"/>
      <c r="B10" s="3" t="s">
        <v>15</v>
      </c>
      <c r="C10" s="7"/>
      <c r="D10" s="334"/>
    </row>
    <row r="11" spans="1:6" ht="13">
      <c r="A11" s="5"/>
      <c r="B11" s="3" t="s">
        <v>16</v>
      </c>
      <c r="C11" s="7"/>
      <c r="D11" t="s">
        <v>17</v>
      </c>
    </row>
    <row r="12" spans="1:6" ht="13">
      <c r="A12" s="5"/>
      <c r="C12" s="7"/>
      <c r="D12" s="1"/>
    </row>
    <row r="13" spans="1:6" ht="13">
      <c r="A13" s="5"/>
      <c r="B13" s="360" t="s">
        <v>18</v>
      </c>
      <c r="C13" s="29"/>
      <c r="D13" s="8" t="s">
        <v>19</v>
      </c>
      <c r="E13" s="9"/>
      <c r="F13" s="9"/>
    </row>
    <row r="14" spans="1:6" ht="13">
      <c r="A14" s="5"/>
      <c r="B14" s="360"/>
      <c r="C14" s="30" t="s">
        <v>20</v>
      </c>
      <c r="D14" s="8" t="s">
        <v>21</v>
      </c>
      <c r="E14" s="9"/>
      <c r="F14" s="9"/>
    </row>
    <row r="15" spans="1:6" ht="13">
      <c r="A15" s="5"/>
      <c r="B15" s="10"/>
      <c r="C15" s="7"/>
      <c r="D15" s="7"/>
      <c r="E15" s="9"/>
      <c r="F15" s="9"/>
    </row>
    <row r="16" spans="1:6" ht="13">
      <c r="A16" s="5"/>
      <c r="B16" s="3" t="s">
        <v>22</v>
      </c>
      <c r="C16" s="7"/>
      <c r="D16" s="7"/>
    </row>
    <row r="17" spans="1:4" ht="13">
      <c r="A17" s="5"/>
      <c r="B17" s="357"/>
      <c r="C17" s="358"/>
      <c r="D17" s="359"/>
    </row>
    <row r="18" spans="1:4" ht="13">
      <c r="A18" s="5"/>
      <c r="C18" s="7"/>
      <c r="D18" s="7"/>
    </row>
    <row r="19" spans="1:4" ht="53.25" customHeight="1">
      <c r="A19" s="5" t="s">
        <v>23</v>
      </c>
      <c r="B19" s="353" t="s">
        <v>24</v>
      </c>
      <c r="C19" s="353"/>
      <c r="D19" s="353"/>
    </row>
    <row r="20" spans="1:4" ht="13">
      <c r="A20" s="5"/>
      <c r="B20" s="354"/>
      <c r="C20" s="355"/>
      <c r="D20" s="356"/>
    </row>
    <row r="21" spans="1:4">
      <c r="C21" s="7"/>
      <c r="D21" s="7"/>
    </row>
    <row r="22" spans="1:4" ht="13">
      <c r="A22" s="5" t="s">
        <v>25</v>
      </c>
      <c r="B22" s="6" t="s">
        <v>26</v>
      </c>
      <c r="C22" s="11"/>
      <c r="D22" s="12"/>
    </row>
    <row r="23" spans="1:4" ht="13">
      <c r="A23" s="5"/>
      <c r="B23" s="3" t="s">
        <v>27</v>
      </c>
      <c r="C23" s="13"/>
      <c r="D23" s="33" t="s">
        <v>28</v>
      </c>
    </row>
    <row r="24" spans="1:4" ht="13">
      <c r="A24" s="5"/>
      <c r="B24" s="3" t="s">
        <v>9</v>
      </c>
      <c r="C24" s="13"/>
      <c r="D24" s="33" t="s">
        <v>29</v>
      </c>
    </row>
    <row r="25" spans="1:4" ht="13">
      <c r="A25" s="5"/>
      <c r="B25" s="14" t="s">
        <v>11</v>
      </c>
      <c r="C25" s="13"/>
      <c r="D25" s="33" t="s">
        <v>30</v>
      </c>
    </row>
    <row r="26" spans="1:4" ht="13">
      <c r="A26" s="5"/>
      <c r="B26" s="15" t="s">
        <v>31</v>
      </c>
      <c r="C26" s="13"/>
      <c r="D26" s="33"/>
    </row>
    <row r="27" spans="1:4" ht="13">
      <c r="A27" s="5"/>
      <c r="B27" s="15" t="s">
        <v>11</v>
      </c>
      <c r="C27" s="13"/>
      <c r="D27" s="33"/>
    </row>
    <row r="28" spans="1:4" ht="13">
      <c r="A28" s="5"/>
      <c r="B28" s="3" t="s">
        <v>32</v>
      </c>
      <c r="C28" s="13"/>
      <c r="D28" s="33" t="s">
        <v>33</v>
      </c>
    </row>
    <row r="29" spans="1:4" ht="13">
      <c r="A29" s="5"/>
      <c r="B29" s="3" t="s">
        <v>34</v>
      </c>
      <c r="C29" s="2"/>
      <c r="D29" s="33" t="s">
        <v>35</v>
      </c>
    </row>
    <row r="30" spans="1:4" ht="13">
      <c r="A30" s="5"/>
      <c r="B30" s="3" t="s">
        <v>36</v>
      </c>
      <c r="C30" s="13"/>
      <c r="D30" s="33" t="s">
        <v>37</v>
      </c>
    </row>
    <row r="31" spans="1:4" ht="13">
      <c r="A31" s="5"/>
      <c r="B31" s="3" t="s">
        <v>38</v>
      </c>
      <c r="C31" s="13"/>
      <c r="D31" s="33" t="s">
        <v>39</v>
      </c>
    </row>
    <row r="32" spans="1:4" ht="13">
      <c r="A32" s="5"/>
      <c r="B32" s="3" t="s">
        <v>40</v>
      </c>
      <c r="C32" s="13"/>
      <c r="D32" s="33" t="s">
        <v>29</v>
      </c>
    </row>
    <row r="33" spans="1:4" ht="13">
      <c r="A33" s="5"/>
      <c r="B33" s="3" t="s">
        <v>11</v>
      </c>
      <c r="C33" s="13"/>
      <c r="D33" s="33" t="s">
        <v>30</v>
      </c>
    </row>
    <row r="34" spans="1:4" ht="13">
      <c r="A34" s="5"/>
      <c r="B34" s="3" t="s">
        <v>41</v>
      </c>
      <c r="C34" s="13"/>
      <c r="D34" s="33" t="s">
        <v>42</v>
      </c>
    </row>
    <row r="35" spans="1:4" ht="13">
      <c r="A35" s="5"/>
      <c r="B35" s="3" t="s">
        <v>43</v>
      </c>
      <c r="C35" s="2"/>
      <c r="D35" s="33" t="s">
        <v>44</v>
      </c>
    </row>
    <row r="36" spans="1:4" ht="14.25" customHeight="1">
      <c r="A36" s="5"/>
      <c r="B36" s="353" t="s">
        <v>45</v>
      </c>
      <c r="C36" s="353"/>
      <c r="D36" s="353"/>
    </row>
    <row r="37" spans="1:4" ht="14.25" customHeight="1">
      <c r="A37" s="5"/>
      <c r="B37" s="364"/>
      <c r="C37" s="364"/>
      <c r="D37" s="364"/>
    </row>
    <row r="38" spans="1:4" ht="12.75" customHeight="1">
      <c r="A38" s="5"/>
      <c r="B38" s="365" t="s">
        <v>46</v>
      </c>
      <c r="C38" s="365"/>
      <c r="D38" s="365"/>
    </row>
    <row r="39" spans="1:4" ht="12.75" customHeight="1">
      <c r="A39" s="5"/>
      <c r="B39" s="364"/>
      <c r="C39" s="364"/>
      <c r="D39" s="364"/>
    </row>
    <row r="40" spans="1:4"/>
    <row r="41" spans="1:4" ht="13">
      <c r="A41" s="5" t="s">
        <v>47</v>
      </c>
      <c r="B41" s="363" t="s">
        <v>48</v>
      </c>
      <c r="C41" s="352"/>
      <c r="D41" s="352"/>
    </row>
    <row r="42" spans="1:4" ht="13">
      <c r="A42" s="5"/>
      <c r="B42" s="16"/>
    </row>
    <row r="43" spans="1:4">
      <c r="A43" s="31"/>
      <c r="B43" s="17" t="s">
        <v>49</v>
      </c>
      <c r="C43" s="18"/>
    </row>
    <row r="44" spans="1:4">
      <c r="A44" s="31" t="s">
        <v>20</v>
      </c>
      <c r="B44" s="17" t="s">
        <v>50</v>
      </c>
      <c r="C44" s="18"/>
    </row>
    <row r="45" spans="1:4">
      <c r="A45" s="31"/>
      <c r="B45" s="17" t="s">
        <v>51</v>
      </c>
      <c r="C45" s="18"/>
    </row>
    <row r="46" spans="1:4" ht="13">
      <c r="A46" s="5"/>
      <c r="B46" s="6"/>
    </row>
    <row r="47" spans="1:4" ht="13">
      <c r="A47" s="5" t="s">
        <v>52</v>
      </c>
      <c r="B47" s="6" t="s">
        <v>53</v>
      </c>
    </row>
    <row r="48" spans="1:4" ht="13">
      <c r="A48" s="5"/>
      <c r="B48" s="6"/>
    </row>
    <row r="49" spans="1:4">
      <c r="A49" s="31" t="s">
        <v>20</v>
      </c>
      <c r="B49" s="17" t="s">
        <v>54</v>
      </c>
      <c r="C49" s="18"/>
    </row>
    <row r="50" spans="1:4">
      <c r="A50" s="31"/>
      <c r="B50" s="17" t="s">
        <v>55</v>
      </c>
      <c r="C50" s="18"/>
    </row>
    <row r="51" spans="1:4">
      <c r="A51" s="31"/>
      <c r="B51" s="17" t="s">
        <v>56</v>
      </c>
      <c r="C51" s="18"/>
    </row>
    <row r="52" spans="1:4" ht="13">
      <c r="A52" s="5"/>
      <c r="B52" s="6"/>
    </row>
    <row r="53" spans="1:4" ht="13">
      <c r="A53" s="5" t="s">
        <v>57</v>
      </c>
      <c r="B53" s="6" t="s">
        <v>58</v>
      </c>
      <c r="C53" s="19"/>
    </row>
    <row r="54" spans="1:4" ht="13">
      <c r="A54" s="5"/>
      <c r="B54" s="6"/>
      <c r="C54" s="19"/>
    </row>
    <row r="55" spans="1:4">
      <c r="A55" s="31" t="s">
        <v>20</v>
      </c>
      <c r="B55" s="17" t="s">
        <v>59</v>
      </c>
      <c r="C55" s="20"/>
      <c r="D55" s="366" t="s">
        <v>60</v>
      </c>
    </row>
    <row r="56" spans="1:4">
      <c r="A56" s="31"/>
      <c r="B56" s="17" t="s">
        <v>61</v>
      </c>
      <c r="C56" s="20"/>
      <c r="D56" s="366"/>
    </row>
    <row r="57" spans="1:4">
      <c r="A57" s="31"/>
      <c r="B57" s="17" t="s">
        <v>62</v>
      </c>
      <c r="C57" s="20"/>
      <c r="D57" s="366"/>
    </row>
    <row r="58" spans="1:4">
      <c r="A58" s="31"/>
      <c r="B58" s="22" t="s">
        <v>63</v>
      </c>
      <c r="C58" s="20"/>
    </row>
    <row r="59" spans="1:4">
      <c r="A59" s="31"/>
      <c r="B59" s="17" t="s">
        <v>64</v>
      </c>
      <c r="C59" s="20"/>
    </row>
    <row r="60" spans="1:4">
      <c r="A60" s="31"/>
      <c r="B60" s="17" t="s">
        <v>65</v>
      </c>
      <c r="C60" s="23"/>
      <c r="D60" s="23"/>
    </row>
    <row r="61" spans="1:4" ht="13">
      <c r="A61" s="5"/>
      <c r="B61" s="361"/>
      <c r="C61" s="361"/>
      <c r="D61" s="361"/>
    </row>
    <row r="62" spans="1:4" ht="13">
      <c r="A62" s="5"/>
      <c r="C62" s="23"/>
      <c r="D62" s="23"/>
    </row>
    <row r="63" spans="1:4">
      <c r="A63" s="31"/>
      <c r="B63" s="17" t="s">
        <v>66</v>
      </c>
      <c r="C63" s="23"/>
      <c r="D63" s="23"/>
    </row>
    <row r="64" spans="1:4" ht="13">
      <c r="A64" s="5"/>
      <c r="B64" s="362"/>
      <c r="C64" s="362"/>
      <c r="D64" s="362"/>
    </row>
    <row r="65" spans="1:4" ht="13">
      <c r="A65" s="5"/>
      <c r="B65" s="573"/>
      <c r="C65" s="573"/>
      <c r="D65" s="573"/>
    </row>
    <row r="66" spans="1:4" ht="13">
      <c r="A66" s="5" t="s">
        <v>67</v>
      </c>
      <c r="B66" s="6" t="s">
        <v>68</v>
      </c>
    </row>
    <row r="67" spans="1:4" ht="13">
      <c r="A67" s="5"/>
      <c r="B67" s="6"/>
    </row>
    <row r="68" spans="1:4">
      <c r="A68" s="31" t="s">
        <v>20</v>
      </c>
      <c r="B68" s="17" t="s">
        <v>69</v>
      </c>
      <c r="C68" s="18"/>
    </row>
    <row r="69" spans="1:4">
      <c r="A69" s="31"/>
      <c r="B69" s="17" t="s">
        <v>70</v>
      </c>
      <c r="C69" s="18"/>
    </row>
    <row r="70" spans="1:4">
      <c r="A70" s="31" t="s">
        <v>20</v>
      </c>
      <c r="B70" s="17" t="s">
        <v>71</v>
      </c>
      <c r="C70" s="18"/>
    </row>
    <row r="71" spans="1:4">
      <c r="A71" s="31"/>
      <c r="B71" s="17" t="s">
        <v>72</v>
      </c>
      <c r="C71" s="18"/>
    </row>
    <row r="72" spans="1:4">
      <c r="A72" s="31"/>
      <c r="B72" s="17" t="s">
        <v>73</v>
      </c>
      <c r="C72" s="18"/>
    </row>
    <row r="73" spans="1:4">
      <c r="A73" s="31" t="s">
        <v>20</v>
      </c>
      <c r="B73" s="17" t="s">
        <v>74</v>
      </c>
      <c r="C73" s="18"/>
    </row>
    <row r="74" spans="1:4">
      <c r="A74" s="31" t="s">
        <v>20</v>
      </c>
      <c r="B74" s="17" t="s">
        <v>75</v>
      </c>
      <c r="C74" s="18"/>
    </row>
    <row r="75" spans="1:4">
      <c r="A75" s="31" t="s">
        <v>20</v>
      </c>
      <c r="B75" s="17" t="s">
        <v>76</v>
      </c>
      <c r="C75" s="18"/>
    </row>
    <row r="76" spans="1:4">
      <c r="A76" s="31"/>
      <c r="B76" s="17" t="s">
        <v>77</v>
      </c>
      <c r="C76" s="18"/>
    </row>
    <row r="77" spans="1:4" ht="14.25" customHeight="1">
      <c r="A77" s="31"/>
      <c r="B77" s="24" t="s">
        <v>78</v>
      </c>
      <c r="C77" s="18"/>
    </row>
    <row r="78" spans="1:4" ht="14.25" customHeight="1">
      <c r="A78" s="31"/>
      <c r="B78" s="24" t="s">
        <v>79</v>
      </c>
      <c r="C78" s="18"/>
    </row>
    <row r="79" spans="1:4">
      <c r="A79" s="31"/>
      <c r="B79" s="17" t="s">
        <v>80</v>
      </c>
      <c r="C79" s="18"/>
    </row>
    <row r="80" spans="1:4" ht="13">
      <c r="A80" s="25" t="s">
        <v>67</v>
      </c>
      <c r="B80" s="26" t="s">
        <v>80</v>
      </c>
      <c r="C80" s="27"/>
    </row>
    <row r="81" spans="1:3">
      <c r="A81" s="28"/>
      <c r="B81" s="26"/>
      <c r="C81" s="26"/>
    </row>
    <row r="82" spans="1:3" hidden="1">
      <c r="A82" s="28"/>
      <c r="B82" s="26"/>
      <c r="C82" s="26"/>
    </row>
    <row r="83" spans="1:3"/>
    <row r="84" spans="1:3"/>
    <row r="85" spans="1:3"/>
    <row r="86" spans="1:3"/>
    <row r="87" spans="1:3"/>
    <row r="88" spans="1:3"/>
    <row r="89" spans="1:3"/>
  </sheetData>
  <mergeCells count="14">
    <mergeCell ref="B61:D61"/>
    <mergeCell ref="B64:D64"/>
    <mergeCell ref="B41:D41"/>
    <mergeCell ref="B36:D36"/>
    <mergeCell ref="B37:D37"/>
    <mergeCell ref="B38:D38"/>
    <mergeCell ref="D55:D57"/>
    <mergeCell ref="B39:D39"/>
    <mergeCell ref="A1:D1"/>
    <mergeCell ref="C2:D2"/>
    <mergeCell ref="B19:D19"/>
    <mergeCell ref="B20:D20"/>
    <mergeCell ref="B17:D17"/>
    <mergeCell ref="B13:B14"/>
  </mergeCells>
  <phoneticPr fontId="0" type="noConversion"/>
  <pageMargins left="0.75" right="0.75" top="1" bottom="1" header="0.5" footer="0.5"/>
  <pageSetup scale="75" fitToHeight="2" orientation="portrait" r:id="rId1"/>
  <headerFooter alignWithMargins="0">
    <oddHeader xml:space="preserve">&amp;LCommon Data Set 2019-2020
</oddHeader>
    <oddFooter>&amp;LCDS-A&amp;RPage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63"/>
  <sheetViews>
    <sheetView showGridLines="0" showRowColHeaders="0" showRuler="0" zoomScaleNormal="100" zoomScalePageLayoutView="85" workbookViewId="0">
      <selection sqref="A1:F1"/>
    </sheetView>
  </sheetViews>
  <sheetFormatPr defaultColWidth="0" defaultRowHeight="12.5" zeroHeight="1"/>
  <cols>
    <col min="1" max="1" width="4.453125" style="34" customWidth="1"/>
    <col min="2" max="2" width="27.7265625" customWidth="1"/>
    <col min="3" max="3" width="14.26953125" customWidth="1"/>
    <col min="4" max="4" width="14.7265625" customWidth="1"/>
    <col min="5" max="6" width="15.453125" customWidth="1"/>
    <col min="7" max="7" width="0.7265625" customWidth="1"/>
  </cols>
  <sheetData>
    <row r="1" spans="1:6" ht="18">
      <c r="A1" s="351" t="s">
        <v>81</v>
      </c>
      <c r="B1" s="351"/>
      <c r="C1" s="351"/>
      <c r="D1" s="351"/>
      <c r="E1" s="351"/>
      <c r="F1" s="351"/>
    </row>
    <row r="2" spans="1:6"/>
    <row r="3" spans="1:6" ht="14.25" customHeight="1">
      <c r="A3" s="5" t="s">
        <v>82</v>
      </c>
      <c r="B3" s="363" t="s">
        <v>83</v>
      </c>
      <c r="C3" s="378"/>
      <c r="D3" s="378"/>
      <c r="E3" s="378"/>
      <c r="F3" s="378"/>
    </row>
    <row r="4" spans="1:6" ht="26.25" customHeight="1">
      <c r="A4" s="5"/>
      <c r="B4" s="378" t="s">
        <v>84</v>
      </c>
      <c r="C4" s="378"/>
      <c r="D4" s="378"/>
      <c r="E4" s="378"/>
      <c r="F4" s="378"/>
    </row>
    <row r="5" spans="1:6" ht="25.5" customHeight="1">
      <c r="A5" s="5"/>
      <c r="B5" s="382" t="s">
        <v>85</v>
      </c>
      <c r="C5" s="383"/>
      <c r="D5" s="383"/>
      <c r="E5" s="383"/>
      <c r="F5" s="383"/>
    </row>
    <row r="6" spans="1:6" ht="13">
      <c r="A6" s="5"/>
      <c r="B6" s="384"/>
      <c r="C6" s="379" t="s">
        <v>86</v>
      </c>
      <c r="D6" s="379"/>
      <c r="E6" s="379" t="s">
        <v>87</v>
      </c>
      <c r="F6" s="379"/>
    </row>
    <row r="7" spans="1:6" ht="13">
      <c r="A7" s="5"/>
      <c r="B7" s="385"/>
      <c r="C7" s="35" t="s">
        <v>88</v>
      </c>
      <c r="D7" s="36" t="s">
        <v>89</v>
      </c>
      <c r="E7" s="35" t="s">
        <v>88</v>
      </c>
      <c r="F7" s="36" t="s">
        <v>89</v>
      </c>
    </row>
    <row r="8" spans="1:6" ht="13">
      <c r="A8" s="5"/>
      <c r="B8" s="37" t="s">
        <v>90</v>
      </c>
      <c r="C8" s="38"/>
      <c r="D8" s="38"/>
      <c r="E8" s="38"/>
      <c r="F8" s="39"/>
    </row>
    <row r="9" spans="1:6" ht="25">
      <c r="A9" s="5"/>
      <c r="B9" s="40" t="s">
        <v>91</v>
      </c>
      <c r="C9" s="41">
        <v>72</v>
      </c>
      <c r="D9" s="41">
        <v>104</v>
      </c>
      <c r="E9" s="41">
        <v>8</v>
      </c>
      <c r="F9" s="41">
        <v>11</v>
      </c>
    </row>
    <row r="10" spans="1:6" ht="13">
      <c r="A10" s="5"/>
      <c r="B10" s="42" t="s">
        <v>92</v>
      </c>
      <c r="C10" s="41">
        <v>142</v>
      </c>
      <c r="D10" s="41">
        <v>150</v>
      </c>
      <c r="E10" s="41">
        <v>44</v>
      </c>
      <c r="F10" s="41">
        <v>43</v>
      </c>
    </row>
    <row r="11" spans="1:6" ht="13">
      <c r="A11" s="5"/>
      <c r="B11" s="42" t="s">
        <v>93</v>
      </c>
      <c r="C11" s="41">
        <v>666</v>
      </c>
      <c r="D11" s="41">
        <v>632</v>
      </c>
      <c r="E11" s="41">
        <v>227</v>
      </c>
      <c r="F11" s="41">
        <v>126</v>
      </c>
    </row>
    <row r="12" spans="1:6" ht="13">
      <c r="A12" s="5"/>
      <c r="B12" s="43" t="s">
        <v>94</v>
      </c>
      <c r="C12" s="44">
        <f>SUM(C9:C11)</f>
        <v>880</v>
      </c>
      <c r="D12" s="44">
        <f>SUM(D9:D11)</f>
        <v>886</v>
      </c>
      <c r="E12" s="44">
        <f>SUM(E9:E11)</f>
        <v>279</v>
      </c>
      <c r="F12" s="44">
        <f>SUM(F9:F11)</f>
        <v>180</v>
      </c>
    </row>
    <row r="13" spans="1:6" ht="25">
      <c r="A13" s="5"/>
      <c r="B13" s="40" t="s">
        <v>95</v>
      </c>
      <c r="C13" s="41">
        <v>1</v>
      </c>
      <c r="D13" s="41">
        <v>2</v>
      </c>
      <c r="E13" s="41">
        <v>20</v>
      </c>
      <c r="F13" s="41">
        <v>27</v>
      </c>
    </row>
    <row r="14" spans="1:6" ht="13">
      <c r="A14" s="5"/>
      <c r="B14" s="43" t="s">
        <v>96</v>
      </c>
      <c r="C14" s="44">
        <f>SUM(C12:C13)</f>
        <v>881</v>
      </c>
      <c r="D14" s="44">
        <f>SUM(D12:D13)</f>
        <v>888</v>
      </c>
      <c r="E14" s="44">
        <f>SUM(E12:E13)</f>
        <v>299</v>
      </c>
      <c r="F14" s="44">
        <f>SUM(F12:F13)</f>
        <v>207</v>
      </c>
    </row>
    <row r="15" spans="1:6" ht="13">
      <c r="A15" s="5"/>
      <c r="B15" s="37" t="s">
        <v>97</v>
      </c>
      <c r="C15" s="45"/>
      <c r="D15" s="45"/>
      <c r="E15" s="45"/>
      <c r="F15" s="46"/>
    </row>
    <row r="16" spans="1:6" ht="13">
      <c r="A16" s="5"/>
      <c r="B16" s="100" t="s">
        <v>98</v>
      </c>
      <c r="C16" s="41">
        <v>34</v>
      </c>
      <c r="D16" s="41">
        <v>37</v>
      </c>
      <c r="E16" s="41">
        <v>52</v>
      </c>
      <c r="F16" s="41">
        <v>26</v>
      </c>
    </row>
    <row r="17" spans="1:6" ht="13">
      <c r="A17" s="5"/>
      <c r="B17" s="100" t="s">
        <v>93</v>
      </c>
      <c r="C17" s="41">
        <v>111</v>
      </c>
      <c r="D17" s="41">
        <v>66</v>
      </c>
      <c r="E17" s="41">
        <v>288</v>
      </c>
      <c r="F17" s="41">
        <v>107</v>
      </c>
    </row>
    <row r="18" spans="1:6" ht="25">
      <c r="A18" s="5"/>
      <c r="B18" s="306" t="s">
        <v>99</v>
      </c>
      <c r="C18" s="41">
        <v>0</v>
      </c>
      <c r="D18" s="41">
        <v>0</v>
      </c>
      <c r="E18" s="41">
        <v>7</v>
      </c>
      <c r="F18" s="41">
        <v>6</v>
      </c>
    </row>
    <row r="19" spans="1:6" ht="13">
      <c r="A19" s="5"/>
      <c r="B19" s="43" t="s">
        <v>100</v>
      </c>
      <c r="C19" s="47">
        <f>SUM(C16:C18)</f>
        <v>145</v>
      </c>
      <c r="D19" s="47">
        <f>SUM(D16:D18)</f>
        <v>103</v>
      </c>
      <c r="E19" s="47">
        <f>SUM(E16:E18)</f>
        <v>347</v>
      </c>
      <c r="F19" s="47">
        <f>SUM(F16:F18)</f>
        <v>139</v>
      </c>
    </row>
    <row r="20" spans="1:6" ht="13">
      <c r="A20" s="5"/>
      <c r="B20" s="43" t="s">
        <v>101</v>
      </c>
      <c r="C20" s="47">
        <f>SUM(C14, C19)</f>
        <v>1026</v>
      </c>
      <c r="D20" s="47">
        <f>SUM(D14, D19)</f>
        <v>991</v>
      </c>
      <c r="E20" s="47">
        <f>SUM(E14, E19)</f>
        <v>646</v>
      </c>
      <c r="F20" s="47">
        <f>SUM(F14, F19)</f>
        <v>346</v>
      </c>
    </row>
    <row r="21" spans="1:6" ht="13">
      <c r="A21" s="5"/>
      <c r="B21" s="48"/>
      <c r="C21" s="49"/>
      <c r="D21" s="50"/>
      <c r="E21" s="50"/>
      <c r="F21" s="50"/>
    </row>
    <row r="22" spans="1:6" ht="13">
      <c r="A22" s="5"/>
      <c r="B22" t="s">
        <v>102</v>
      </c>
      <c r="C22" s="51">
        <f>SUM(C14:F14)</f>
        <v>2275</v>
      </c>
      <c r="F22" s="52"/>
    </row>
    <row r="23" spans="1:6" ht="13">
      <c r="A23" s="5"/>
      <c r="B23" t="s">
        <v>103</v>
      </c>
      <c r="C23" s="51">
        <f>SUM(C19:F19)</f>
        <v>734</v>
      </c>
      <c r="F23" s="53"/>
    </row>
    <row r="24" spans="1:6" ht="13">
      <c r="A24" s="5"/>
      <c r="B24" s="6" t="s">
        <v>104</v>
      </c>
      <c r="C24" s="54">
        <f>SUM(C22:C23)</f>
        <v>3009</v>
      </c>
      <c r="D24" s="6"/>
      <c r="E24" s="6"/>
      <c r="F24" s="55"/>
    </row>
    <row r="25" spans="1:6" ht="13">
      <c r="A25" s="5"/>
      <c r="B25" s="6"/>
      <c r="C25" s="340"/>
      <c r="D25" s="6"/>
      <c r="E25" s="6"/>
      <c r="F25" s="55"/>
    </row>
    <row r="26" spans="1:6" ht="13">
      <c r="A26" s="56" t="s">
        <v>105</v>
      </c>
      <c r="B26" s="380" t="s">
        <v>106</v>
      </c>
      <c r="C26" s="381"/>
      <c r="D26" s="381"/>
      <c r="E26" s="381"/>
      <c r="F26" s="381"/>
    </row>
    <row r="27" spans="1:6" ht="27.75" customHeight="1">
      <c r="A27" s="5"/>
      <c r="B27" s="378" t="s">
        <v>107</v>
      </c>
      <c r="C27" s="378"/>
      <c r="D27" s="378"/>
      <c r="E27" s="378"/>
      <c r="F27" s="378"/>
    </row>
    <row r="28" spans="1:6" ht="15" customHeight="1">
      <c r="A28" s="5"/>
      <c r="B28" s="378" t="s">
        <v>108</v>
      </c>
      <c r="C28" s="378"/>
      <c r="D28" s="378"/>
      <c r="E28" s="378"/>
      <c r="F28" s="378"/>
    </row>
    <row r="29" spans="1:6" ht="17.5" customHeight="1">
      <c r="A29" s="5"/>
      <c r="B29" s="378" t="s">
        <v>109</v>
      </c>
      <c r="C29" s="378"/>
      <c r="D29" s="378"/>
      <c r="E29" s="378"/>
      <c r="F29" s="378"/>
    </row>
    <row r="30" spans="1:6" ht="37.5" customHeight="1">
      <c r="A30" s="5"/>
      <c r="B30" s="378" t="s">
        <v>110</v>
      </c>
      <c r="C30" s="378"/>
      <c r="D30" s="378"/>
      <c r="E30" s="378"/>
      <c r="F30" s="378"/>
    </row>
    <row r="31" spans="1:6" ht="57.5">
      <c r="A31" s="5"/>
      <c r="B31" s="396"/>
      <c r="C31" s="396"/>
      <c r="D31" s="57" t="s">
        <v>111</v>
      </c>
      <c r="E31" s="58" t="s">
        <v>112</v>
      </c>
      <c r="F31" s="58" t="s">
        <v>113</v>
      </c>
    </row>
    <row r="32" spans="1:6" ht="13">
      <c r="A32" s="5"/>
      <c r="B32" s="389" t="s">
        <v>114</v>
      </c>
      <c r="C32" s="389"/>
      <c r="D32" s="59">
        <v>26</v>
      </c>
      <c r="E32" s="59">
        <v>174</v>
      </c>
      <c r="F32" s="59">
        <v>175</v>
      </c>
    </row>
    <row r="33" spans="1:6" ht="13">
      <c r="A33" s="5"/>
      <c r="B33" s="392" t="s">
        <v>115</v>
      </c>
      <c r="C33" s="393"/>
      <c r="D33" s="59">
        <v>15</v>
      </c>
      <c r="E33" s="59">
        <v>152</v>
      </c>
      <c r="F33" s="59">
        <v>157</v>
      </c>
    </row>
    <row r="34" spans="1:6" ht="13">
      <c r="A34" s="5"/>
      <c r="B34" s="389" t="s">
        <v>116</v>
      </c>
      <c r="C34" s="389"/>
      <c r="D34" s="59">
        <v>10</v>
      </c>
      <c r="E34" s="59">
        <v>121</v>
      </c>
      <c r="F34" s="59">
        <v>126</v>
      </c>
    </row>
    <row r="35" spans="1:6" ht="13">
      <c r="A35" s="5"/>
      <c r="B35" s="394" t="s">
        <v>117</v>
      </c>
      <c r="C35" s="393"/>
      <c r="D35" s="59">
        <v>102</v>
      </c>
      <c r="E35" s="59">
        <v>1280</v>
      </c>
      <c r="F35" s="59">
        <v>1310</v>
      </c>
    </row>
    <row r="36" spans="1:6" ht="15" customHeight="1">
      <c r="A36" s="5"/>
      <c r="B36" s="389" t="s">
        <v>118</v>
      </c>
      <c r="C36" s="389"/>
      <c r="D36" s="59">
        <v>1</v>
      </c>
      <c r="E36" s="59">
        <v>5</v>
      </c>
      <c r="F36" s="59">
        <v>5</v>
      </c>
    </row>
    <row r="37" spans="1:6" ht="13">
      <c r="A37" s="5"/>
      <c r="B37" s="389" t="s">
        <v>119</v>
      </c>
      <c r="C37" s="389"/>
      <c r="D37" s="59">
        <v>6</v>
      </c>
      <c r="E37" s="59">
        <v>70</v>
      </c>
      <c r="F37" s="59">
        <v>73</v>
      </c>
    </row>
    <row r="38" spans="1:6" ht="26.25" customHeight="1">
      <c r="A38" s="5"/>
      <c r="B38" s="390" t="s">
        <v>120</v>
      </c>
      <c r="C38" s="391"/>
      <c r="D38" s="59">
        <v>0</v>
      </c>
      <c r="E38" s="59">
        <v>5</v>
      </c>
      <c r="F38" s="59">
        <v>6</v>
      </c>
    </row>
    <row r="39" spans="1:6" ht="13">
      <c r="A39" s="5"/>
      <c r="B39" s="389" t="s">
        <v>121</v>
      </c>
      <c r="C39" s="389"/>
      <c r="D39" s="59">
        <v>6</v>
      </c>
      <c r="E39" s="59">
        <v>75</v>
      </c>
      <c r="F39" s="59">
        <v>76</v>
      </c>
    </row>
    <row r="40" spans="1:6" ht="13">
      <c r="A40" s="5"/>
      <c r="B40" s="389" t="s">
        <v>122</v>
      </c>
      <c r="C40" s="389"/>
      <c r="D40" s="59">
        <v>29</v>
      </c>
      <c r="E40" s="59">
        <v>343</v>
      </c>
      <c r="F40" s="59">
        <v>347</v>
      </c>
    </row>
    <row r="41" spans="1:6" ht="13">
      <c r="A41" s="5"/>
      <c r="B41" s="395" t="s">
        <v>123</v>
      </c>
      <c r="C41" s="395"/>
      <c r="D41" s="47">
        <f>SUM(D32:D40)</f>
        <v>195</v>
      </c>
      <c r="E41" s="47">
        <f>SUM(E32:E40)</f>
        <v>2225</v>
      </c>
      <c r="F41" s="47">
        <f>SUM(F32:F40)</f>
        <v>2275</v>
      </c>
    </row>
    <row r="42" spans="1:6"/>
    <row r="43" spans="1:6" ht="15.5">
      <c r="B43" s="60" t="s">
        <v>124</v>
      </c>
    </row>
    <row r="44" spans="1:6" ht="13">
      <c r="A44" s="5" t="s">
        <v>125</v>
      </c>
      <c r="B44" s="6" t="s">
        <v>126</v>
      </c>
      <c r="F44" s="61"/>
    </row>
    <row r="45" spans="1:6" ht="13">
      <c r="A45" s="5"/>
      <c r="B45" s="3" t="s">
        <v>127</v>
      </c>
      <c r="C45" s="63">
        <v>13</v>
      </c>
      <c r="F45" s="61"/>
    </row>
    <row r="46" spans="1:6" ht="13">
      <c r="A46" s="5"/>
      <c r="B46" s="3" t="s">
        <v>128</v>
      </c>
      <c r="C46" s="63">
        <v>11</v>
      </c>
      <c r="F46" s="61"/>
    </row>
    <row r="47" spans="1:6" ht="13">
      <c r="A47" s="5"/>
      <c r="B47" s="3" t="s">
        <v>129</v>
      </c>
      <c r="C47" s="63">
        <v>606</v>
      </c>
      <c r="F47" s="61"/>
    </row>
    <row r="48" spans="1:6" ht="13">
      <c r="A48" s="5"/>
      <c r="B48" s="3" t="s">
        <v>130</v>
      </c>
      <c r="C48" s="63">
        <v>9</v>
      </c>
      <c r="F48" s="61"/>
    </row>
    <row r="49" spans="1:256" ht="13">
      <c r="A49" s="5"/>
      <c r="B49" s="3" t="s">
        <v>131</v>
      </c>
      <c r="C49" s="63">
        <v>202</v>
      </c>
      <c r="F49" s="61"/>
    </row>
    <row r="50" spans="1:256" ht="13">
      <c r="A50" s="5"/>
      <c r="B50" s="3" t="s">
        <v>132</v>
      </c>
      <c r="C50" s="63"/>
      <c r="F50" s="61"/>
    </row>
    <row r="51" spans="1:256" ht="25">
      <c r="A51" s="5"/>
      <c r="B51" s="15" t="s">
        <v>133</v>
      </c>
      <c r="C51" s="63"/>
      <c r="F51" s="61"/>
    </row>
    <row r="52" spans="1:256" ht="24.75" customHeight="1">
      <c r="A52" s="5"/>
      <c r="B52" s="15" t="s">
        <v>134</v>
      </c>
      <c r="C52" s="63"/>
      <c r="F52" s="61"/>
    </row>
    <row r="53" spans="1:256" ht="13">
      <c r="A53" s="5"/>
      <c r="B53" s="3" t="s">
        <v>135</v>
      </c>
      <c r="C53" s="63"/>
      <c r="F53" s="61"/>
    </row>
    <row r="54" spans="1:256" ht="13">
      <c r="A54" s="5"/>
      <c r="B54" s="3"/>
      <c r="C54" s="339"/>
      <c r="F54" s="61"/>
    </row>
    <row r="55" spans="1:256" ht="14">
      <c r="A55" s="4"/>
      <c r="B55" s="313" t="s">
        <v>136</v>
      </c>
      <c r="C55" s="65"/>
      <c r="D55" s="65"/>
      <c r="E55" s="65"/>
      <c r="F55" s="65"/>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ht="24.75" customHeight="1">
      <c r="A56" s="4"/>
      <c r="B56" s="378" t="s">
        <v>137</v>
      </c>
      <c r="C56" s="378"/>
      <c r="D56" s="378"/>
      <c r="E56" s="378"/>
      <c r="F56" s="378"/>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spans="1:256" ht="39.75" customHeight="1">
      <c r="A57" s="4"/>
      <c r="B57" s="378" t="s">
        <v>138</v>
      </c>
      <c r="C57" s="378"/>
      <c r="D57" s="378"/>
      <c r="E57" s="378"/>
      <c r="F57" s="378"/>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row>
    <row r="58" spans="1:256" s="64" customFormat="1" ht="54.75" customHeight="1">
      <c r="A58" s="4"/>
      <c r="B58" s="378" t="s">
        <v>139</v>
      </c>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8"/>
      <c r="AY58" s="378"/>
      <c r="AZ58" s="378"/>
      <c r="BA58" s="378"/>
      <c r="BB58" s="378"/>
      <c r="BC58" s="378"/>
      <c r="BD58" s="378"/>
      <c r="BE58" s="378"/>
      <c r="BF58" s="378"/>
      <c r="BG58" s="378"/>
      <c r="BH58" s="378"/>
      <c r="BI58" s="378"/>
      <c r="BJ58" s="378"/>
      <c r="BK58" s="378"/>
      <c r="BL58" s="378"/>
      <c r="BM58" s="378"/>
      <c r="BN58" s="378"/>
      <c r="BO58" s="378"/>
      <c r="BP58" s="378"/>
      <c r="BQ58" s="378"/>
      <c r="BR58" s="378"/>
      <c r="BS58" s="378"/>
      <c r="BT58" s="378"/>
      <c r="BU58" s="378"/>
      <c r="BV58" s="378"/>
      <c r="BW58" s="378"/>
      <c r="BX58" s="378"/>
      <c r="BY58" s="378"/>
      <c r="BZ58" s="378"/>
      <c r="CA58" s="378"/>
      <c r="CB58" s="378"/>
      <c r="CC58" s="378"/>
      <c r="CD58" s="378"/>
      <c r="CE58" s="378"/>
      <c r="CF58" s="378"/>
      <c r="CG58" s="378"/>
      <c r="CH58" s="378"/>
      <c r="CI58" s="378"/>
      <c r="CJ58" s="378"/>
      <c r="CK58" s="378"/>
      <c r="CL58" s="378"/>
      <c r="CM58" s="378"/>
      <c r="CN58" s="378"/>
      <c r="CO58" s="378"/>
      <c r="CP58" s="378"/>
      <c r="CQ58" s="378"/>
      <c r="CR58" s="378"/>
      <c r="CS58" s="378"/>
      <c r="CT58" s="378"/>
      <c r="CU58" s="378"/>
      <c r="CV58" s="378"/>
      <c r="CW58" s="378"/>
      <c r="CX58" s="378"/>
      <c r="CY58" s="378"/>
      <c r="CZ58" s="378"/>
      <c r="DA58" s="378"/>
      <c r="DB58" s="378"/>
      <c r="DC58" s="378"/>
      <c r="DD58" s="378"/>
      <c r="DE58" s="378"/>
      <c r="DF58" s="378"/>
      <c r="DG58" s="378"/>
      <c r="DH58" s="378"/>
      <c r="DI58" s="378"/>
      <c r="DJ58" s="378"/>
      <c r="DK58" s="378"/>
      <c r="DL58" s="378"/>
      <c r="DM58" s="378"/>
      <c r="DN58" s="378"/>
      <c r="DO58" s="378"/>
      <c r="DP58" s="378"/>
      <c r="DQ58" s="378"/>
      <c r="DR58" s="378"/>
      <c r="DS58" s="378"/>
      <c r="DT58" s="378"/>
      <c r="DU58" s="378"/>
      <c r="DV58" s="378"/>
      <c r="DW58" s="378"/>
      <c r="DX58" s="378"/>
      <c r="DY58" s="378"/>
      <c r="DZ58" s="378"/>
      <c r="EA58" s="378"/>
      <c r="EB58" s="378"/>
      <c r="EC58" s="378"/>
      <c r="ED58" s="378"/>
      <c r="EE58" s="378"/>
      <c r="EF58" s="378"/>
      <c r="EG58" s="378"/>
      <c r="EH58" s="378"/>
      <c r="EI58" s="378"/>
      <c r="EJ58" s="378"/>
      <c r="EK58" s="378"/>
      <c r="EL58" s="378"/>
      <c r="EM58" s="378"/>
      <c r="EN58" s="378"/>
      <c r="EO58" s="378"/>
      <c r="EP58" s="378"/>
      <c r="EQ58" s="378"/>
      <c r="ER58" s="378"/>
      <c r="ES58" s="378"/>
      <c r="ET58" s="378"/>
      <c r="EU58" s="378"/>
      <c r="EV58" s="378"/>
      <c r="EW58" s="378"/>
      <c r="EX58" s="378"/>
      <c r="EY58" s="378"/>
      <c r="EZ58" s="378"/>
      <c r="FA58" s="378"/>
      <c r="FB58" s="378"/>
      <c r="FC58" s="378"/>
      <c r="FD58" s="378"/>
      <c r="FE58" s="378"/>
      <c r="FF58" s="378"/>
      <c r="FG58" s="378"/>
      <c r="FH58" s="378"/>
      <c r="FI58" s="378"/>
      <c r="FJ58" s="378"/>
      <c r="FK58" s="378"/>
      <c r="FL58" s="378"/>
      <c r="FM58" s="378"/>
      <c r="FN58" s="378"/>
      <c r="FO58" s="378"/>
      <c r="FP58" s="378"/>
      <c r="FQ58" s="378"/>
      <c r="FR58" s="378"/>
      <c r="FS58" s="378"/>
      <c r="FT58" s="378"/>
      <c r="FU58" s="378"/>
      <c r="FV58" s="378"/>
      <c r="FW58" s="378"/>
      <c r="FX58" s="378"/>
      <c r="FY58" s="378"/>
      <c r="FZ58" s="378"/>
      <c r="GA58" s="378"/>
      <c r="GB58" s="378"/>
      <c r="GC58" s="378"/>
      <c r="GD58" s="378"/>
      <c r="GE58" s="378"/>
      <c r="GF58" s="378"/>
      <c r="GG58" s="378"/>
      <c r="GH58" s="378"/>
      <c r="GI58" s="378"/>
      <c r="GJ58" s="378"/>
      <c r="GK58" s="378"/>
      <c r="GL58" s="378"/>
      <c r="GM58" s="378"/>
      <c r="GN58" s="378"/>
      <c r="GO58" s="378"/>
      <c r="GP58" s="378"/>
      <c r="GQ58" s="378"/>
      <c r="GR58" s="378"/>
      <c r="GS58" s="378"/>
      <c r="GT58" s="378"/>
      <c r="GU58" s="378"/>
      <c r="GV58" s="378"/>
      <c r="GW58" s="378"/>
      <c r="GX58" s="378"/>
      <c r="GY58" s="378"/>
      <c r="GZ58" s="378"/>
      <c r="HA58" s="378"/>
      <c r="HB58" s="378"/>
      <c r="HC58" s="378"/>
      <c r="HD58" s="378"/>
      <c r="HE58" s="378"/>
      <c r="HF58" s="378"/>
      <c r="HG58" s="378"/>
      <c r="HH58" s="378"/>
      <c r="HI58" s="378"/>
      <c r="HJ58" s="378"/>
      <c r="HK58" s="378"/>
      <c r="HL58" s="378"/>
      <c r="HM58" s="378"/>
      <c r="HN58" s="378"/>
      <c r="HO58" s="378"/>
      <c r="HP58" s="378"/>
      <c r="HQ58" s="378"/>
      <c r="HR58" s="378"/>
      <c r="HS58" s="378"/>
      <c r="HT58" s="378"/>
      <c r="HU58" s="378"/>
      <c r="HV58" s="378"/>
      <c r="HW58" s="378"/>
      <c r="HX58" s="378"/>
      <c r="HY58" s="378"/>
      <c r="HZ58" s="378"/>
      <c r="IA58" s="378"/>
      <c r="IB58" s="378"/>
      <c r="IC58" s="378"/>
      <c r="ID58" s="378"/>
      <c r="IE58" s="378"/>
      <c r="IF58" s="378"/>
      <c r="IG58" s="378"/>
      <c r="IH58" s="378"/>
      <c r="II58" s="378"/>
      <c r="IJ58" s="378"/>
      <c r="IK58" s="378"/>
      <c r="IL58" s="378"/>
      <c r="IM58" s="378"/>
      <c r="IN58" s="378"/>
      <c r="IO58" s="378"/>
      <c r="IP58" s="378"/>
      <c r="IQ58" s="378"/>
      <c r="IR58" s="378"/>
      <c r="IS58" s="378"/>
      <c r="IT58" s="378"/>
      <c r="IU58" s="378"/>
      <c r="IV58" s="378"/>
    </row>
    <row r="59" spans="1:256" s="64" customFormat="1" ht="54.75" customHeight="1">
      <c r="A59" s="4"/>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8"/>
      <c r="AY59" s="378"/>
      <c r="AZ59" s="378"/>
      <c r="BA59" s="378"/>
      <c r="BB59" s="378"/>
      <c r="BC59" s="378"/>
      <c r="BD59" s="378"/>
      <c r="BE59" s="378"/>
      <c r="BF59" s="378"/>
      <c r="BG59" s="378"/>
      <c r="BH59" s="378"/>
      <c r="BI59" s="378"/>
      <c r="BJ59" s="378"/>
      <c r="BK59" s="378"/>
      <c r="BL59" s="378"/>
      <c r="BM59" s="378"/>
      <c r="BN59" s="378"/>
      <c r="BO59" s="378"/>
      <c r="BP59" s="378"/>
      <c r="BQ59" s="378"/>
      <c r="BR59" s="378"/>
      <c r="BS59" s="378"/>
      <c r="BT59" s="378"/>
      <c r="BU59" s="378"/>
      <c r="BV59" s="378"/>
      <c r="BW59" s="378"/>
      <c r="BX59" s="378"/>
      <c r="BY59" s="378"/>
      <c r="BZ59" s="378"/>
      <c r="CA59" s="378"/>
      <c r="CB59" s="378"/>
      <c r="CC59" s="378"/>
      <c r="CD59" s="378"/>
      <c r="CE59" s="378"/>
      <c r="CF59" s="378"/>
      <c r="CG59" s="378"/>
      <c r="CH59" s="378"/>
      <c r="CI59" s="378"/>
      <c r="CJ59" s="378"/>
      <c r="CK59" s="378"/>
      <c r="CL59" s="378"/>
      <c r="CM59" s="378"/>
      <c r="CN59" s="378"/>
      <c r="CO59" s="378"/>
      <c r="CP59" s="378"/>
      <c r="CQ59" s="378"/>
      <c r="CR59" s="378"/>
      <c r="CS59" s="378"/>
      <c r="CT59" s="378"/>
      <c r="CU59" s="378"/>
      <c r="CV59" s="378"/>
      <c r="CW59" s="378"/>
      <c r="CX59" s="378"/>
      <c r="CY59" s="378"/>
      <c r="CZ59" s="378"/>
      <c r="DA59" s="378"/>
      <c r="DB59" s="378"/>
      <c r="DC59" s="378"/>
      <c r="DD59" s="378"/>
      <c r="DE59" s="378"/>
      <c r="DF59" s="378"/>
      <c r="DG59" s="378"/>
      <c r="DH59" s="378"/>
      <c r="DI59" s="378"/>
      <c r="DJ59" s="378"/>
      <c r="DK59" s="378"/>
      <c r="DL59" s="378"/>
      <c r="DM59" s="378"/>
      <c r="DN59" s="378"/>
      <c r="DO59" s="378"/>
      <c r="DP59" s="378"/>
      <c r="DQ59" s="378"/>
      <c r="DR59" s="378"/>
      <c r="DS59" s="378"/>
      <c r="DT59" s="378"/>
      <c r="DU59" s="378"/>
      <c r="DV59" s="378"/>
      <c r="DW59" s="378"/>
      <c r="DX59" s="378"/>
      <c r="DY59" s="378"/>
      <c r="DZ59" s="378"/>
      <c r="EA59" s="378"/>
      <c r="EB59" s="378"/>
      <c r="EC59" s="378"/>
      <c r="ED59" s="378"/>
      <c r="EE59" s="378"/>
      <c r="EF59" s="378"/>
      <c r="EG59" s="378"/>
      <c r="EH59" s="378"/>
      <c r="EI59" s="378"/>
      <c r="EJ59" s="378"/>
      <c r="EK59" s="378"/>
      <c r="EL59" s="378"/>
      <c r="EM59" s="378"/>
      <c r="EN59" s="378"/>
      <c r="EO59" s="378"/>
      <c r="EP59" s="378"/>
      <c r="EQ59" s="378"/>
      <c r="ER59" s="378"/>
      <c r="ES59" s="378"/>
      <c r="ET59" s="378"/>
      <c r="EU59" s="378"/>
      <c r="EV59" s="378"/>
      <c r="EW59" s="378"/>
      <c r="EX59" s="378"/>
      <c r="EY59" s="378"/>
      <c r="EZ59" s="378"/>
      <c r="FA59" s="378"/>
      <c r="FB59" s="378"/>
      <c r="FC59" s="378"/>
      <c r="FD59" s="378"/>
      <c r="FE59" s="378"/>
      <c r="FF59" s="378"/>
      <c r="FG59" s="378"/>
      <c r="FH59" s="378"/>
      <c r="FI59" s="378"/>
      <c r="FJ59" s="378"/>
      <c r="FK59" s="378"/>
      <c r="FL59" s="378"/>
      <c r="FM59" s="378"/>
      <c r="FN59" s="378"/>
      <c r="FO59" s="378"/>
      <c r="FP59" s="378"/>
      <c r="FQ59" s="378"/>
      <c r="FR59" s="378"/>
      <c r="FS59" s="378"/>
      <c r="FT59" s="378"/>
      <c r="FU59" s="378"/>
      <c r="FV59" s="378"/>
      <c r="FW59" s="378"/>
      <c r="FX59" s="378"/>
      <c r="FY59" s="378"/>
      <c r="FZ59" s="378"/>
      <c r="GA59" s="378"/>
      <c r="GB59" s="378"/>
      <c r="GC59" s="378"/>
      <c r="GD59" s="378"/>
      <c r="GE59" s="378"/>
      <c r="GF59" s="378"/>
      <c r="GG59" s="378"/>
      <c r="GH59" s="378"/>
      <c r="GI59" s="378"/>
      <c r="GJ59" s="378"/>
      <c r="GK59" s="378"/>
      <c r="GL59" s="378"/>
      <c r="GM59" s="378"/>
      <c r="GN59" s="378"/>
      <c r="GO59" s="378"/>
      <c r="GP59" s="378"/>
      <c r="GQ59" s="378"/>
      <c r="GR59" s="378"/>
      <c r="GS59" s="378"/>
      <c r="GT59" s="378"/>
      <c r="GU59" s="378"/>
      <c r="GV59" s="378"/>
      <c r="GW59" s="378"/>
      <c r="GX59" s="378"/>
      <c r="GY59" s="378"/>
      <c r="GZ59" s="378"/>
      <c r="HA59" s="378"/>
      <c r="HB59" s="378"/>
      <c r="HC59" s="378"/>
      <c r="HD59" s="378"/>
      <c r="HE59" s="378"/>
      <c r="HF59" s="378"/>
      <c r="HG59" s="378"/>
      <c r="HH59" s="378"/>
      <c r="HI59" s="378"/>
      <c r="HJ59" s="378"/>
      <c r="HK59" s="378"/>
      <c r="HL59" s="378"/>
      <c r="HM59" s="378"/>
      <c r="HN59" s="378"/>
      <c r="HO59" s="378"/>
      <c r="HP59" s="378"/>
      <c r="HQ59" s="378"/>
      <c r="HR59" s="378"/>
      <c r="HS59" s="378"/>
      <c r="HT59" s="378"/>
      <c r="HU59" s="378"/>
      <c r="HV59" s="378"/>
      <c r="HW59" s="378"/>
      <c r="HX59" s="378"/>
      <c r="HY59" s="378"/>
      <c r="HZ59" s="378"/>
      <c r="IA59" s="378"/>
      <c r="IB59" s="378"/>
      <c r="IC59" s="378"/>
      <c r="ID59" s="378"/>
      <c r="IE59" s="378"/>
      <c r="IF59" s="378"/>
      <c r="IG59" s="378"/>
      <c r="IH59" s="378"/>
      <c r="II59" s="378"/>
      <c r="IJ59" s="378"/>
      <c r="IK59" s="378"/>
      <c r="IL59" s="378"/>
      <c r="IM59" s="378"/>
      <c r="IN59" s="378"/>
      <c r="IO59" s="378"/>
      <c r="IP59" s="378"/>
      <c r="IQ59" s="378"/>
      <c r="IR59" s="378"/>
      <c r="IS59" s="378"/>
      <c r="IT59" s="378"/>
      <c r="IU59" s="378"/>
      <c r="IV59" s="378"/>
    </row>
    <row r="60" spans="1:256" s="64" customFormat="1" ht="42.75" customHeight="1">
      <c r="A60" s="4"/>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8"/>
      <c r="AY60" s="378"/>
      <c r="AZ60" s="378"/>
      <c r="BA60" s="378"/>
      <c r="BB60" s="378"/>
      <c r="BC60" s="378"/>
      <c r="BD60" s="378"/>
      <c r="BE60" s="378"/>
      <c r="BF60" s="378"/>
      <c r="BG60" s="378"/>
      <c r="BH60" s="378"/>
      <c r="BI60" s="378"/>
      <c r="BJ60" s="378"/>
      <c r="BK60" s="378"/>
      <c r="BL60" s="378"/>
      <c r="BM60" s="378"/>
      <c r="BN60" s="378"/>
      <c r="BO60" s="378"/>
      <c r="BP60" s="378"/>
      <c r="BQ60" s="378"/>
      <c r="BR60" s="378"/>
      <c r="BS60" s="378"/>
      <c r="BT60" s="378"/>
      <c r="BU60" s="378"/>
      <c r="BV60" s="378"/>
      <c r="BW60" s="378"/>
      <c r="BX60" s="378"/>
      <c r="BY60" s="378"/>
      <c r="BZ60" s="378"/>
      <c r="CA60" s="378"/>
      <c r="CB60" s="378"/>
      <c r="CC60" s="378"/>
      <c r="CD60" s="378"/>
      <c r="CE60" s="378"/>
      <c r="CF60" s="378"/>
      <c r="CG60" s="378"/>
      <c r="CH60" s="378"/>
      <c r="CI60" s="378"/>
      <c r="CJ60" s="378"/>
      <c r="CK60" s="378"/>
      <c r="CL60" s="378"/>
      <c r="CM60" s="378"/>
      <c r="CN60" s="378"/>
      <c r="CO60" s="378"/>
      <c r="CP60" s="378"/>
      <c r="CQ60" s="378"/>
      <c r="CR60" s="378"/>
      <c r="CS60" s="378"/>
      <c r="CT60" s="378"/>
      <c r="CU60" s="378"/>
      <c r="CV60" s="378"/>
      <c r="CW60" s="378"/>
      <c r="CX60" s="378"/>
      <c r="CY60" s="378"/>
      <c r="CZ60" s="378"/>
      <c r="DA60" s="378"/>
      <c r="DB60" s="378"/>
      <c r="DC60" s="378"/>
      <c r="DD60" s="378"/>
      <c r="DE60" s="378"/>
      <c r="DF60" s="378"/>
      <c r="DG60" s="378"/>
      <c r="DH60" s="378"/>
      <c r="DI60" s="378"/>
      <c r="DJ60" s="378"/>
      <c r="DK60" s="378"/>
      <c r="DL60" s="378"/>
      <c r="DM60" s="378"/>
      <c r="DN60" s="378"/>
      <c r="DO60" s="378"/>
      <c r="DP60" s="378"/>
      <c r="DQ60" s="378"/>
      <c r="DR60" s="378"/>
      <c r="DS60" s="378"/>
      <c r="DT60" s="378"/>
      <c r="DU60" s="378"/>
      <c r="DV60" s="378"/>
      <c r="DW60" s="378"/>
      <c r="DX60" s="378"/>
      <c r="DY60" s="378"/>
      <c r="DZ60" s="378"/>
      <c r="EA60" s="378"/>
      <c r="EB60" s="378"/>
      <c r="EC60" s="378"/>
      <c r="ED60" s="378"/>
      <c r="EE60" s="378"/>
      <c r="EF60" s="378"/>
      <c r="EG60" s="378"/>
      <c r="EH60" s="378"/>
      <c r="EI60" s="378"/>
      <c r="EJ60" s="378"/>
      <c r="EK60" s="378"/>
      <c r="EL60" s="378"/>
      <c r="EM60" s="378"/>
      <c r="EN60" s="378"/>
      <c r="EO60" s="378"/>
      <c r="EP60" s="378"/>
      <c r="EQ60" s="378"/>
      <c r="ER60" s="378"/>
      <c r="ES60" s="378"/>
      <c r="ET60" s="378"/>
      <c r="EU60" s="378"/>
      <c r="EV60" s="378"/>
      <c r="EW60" s="378"/>
      <c r="EX60" s="378"/>
      <c r="EY60" s="378"/>
      <c r="EZ60" s="378"/>
      <c r="FA60" s="378"/>
      <c r="FB60" s="378"/>
      <c r="FC60" s="378"/>
      <c r="FD60" s="378"/>
      <c r="FE60" s="378"/>
      <c r="FF60" s="378"/>
      <c r="FG60" s="378"/>
      <c r="FH60" s="378"/>
      <c r="FI60" s="378"/>
      <c r="FJ60" s="378"/>
      <c r="FK60" s="378"/>
      <c r="FL60" s="378"/>
      <c r="FM60" s="378"/>
      <c r="FN60" s="378"/>
      <c r="FO60" s="378"/>
      <c r="FP60" s="378"/>
      <c r="FQ60" s="378"/>
      <c r="FR60" s="378"/>
      <c r="FS60" s="378"/>
      <c r="FT60" s="378"/>
      <c r="FU60" s="378"/>
      <c r="FV60" s="378"/>
      <c r="FW60" s="378"/>
      <c r="FX60" s="378"/>
      <c r="FY60" s="378"/>
      <c r="FZ60" s="378"/>
      <c r="GA60" s="378"/>
      <c r="GB60" s="378"/>
      <c r="GC60" s="378"/>
      <c r="GD60" s="378"/>
      <c r="GE60" s="378"/>
      <c r="GF60" s="378"/>
      <c r="GG60" s="378"/>
      <c r="GH60" s="378"/>
      <c r="GI60" s="378"/>
      <c r="GJ60" s="378"/>
      <c r="GK60" s="378"/>
      <c r="GL60" s="378"/>
      <c r="GM60" s="378"/>
      <c r="GN60" s="378"/>
      <c r="GO60" s="378"/>
      <c r="GP60" s="378"/>
      <c r="GQ60" s="378"/>
      <c r="GR60" s="378"/>
      <c r="GS60" s="378"/>
      <c r="GT60" s="378"/>
      <c r="GU60" s="378"/>
      <c r="GV60" s="378"/>
      <c r="GW60" s="378"/>
      <c r="GX60" s="378"/>
      <c r="GY60" s="378"/>
      <c r="GZ60" s="378"/>
      <c r="HA60" s="378"/>
      <c r="HB60" s="378"/>
      <c r="HC60" s="378"/>
      <c r="HD60" s="378"/>
      <c r="HE60" s="378"/>
      <c r="HF60" s="378"/>
      <c r="HG60" s="378"/>
      <c r="HH60" s="378"/>
      <c r="HI60" s="378"/>
      <c r="HJ60" s="378"/>
      <c r="HK60" s="378"/>
      <c r="HL60" s="378"/>
      <c r="HM60" s="378"/>
      <c r="HN60" s="378"/>
      <c r="HO60" s="378"/>
      <c r="HP60" s="378"/>
      <c r="HQ60" s="378"/>
      <c r="HR60" s="378"/>
      <c r="HS60" s="378"/>
      <c r="HT60" s="378"/>
      <c r="HU60" s="378"/>
      <c r="HV60" s="378"/>
      <c r="HW60" s="378"/>
      <c r="HX60" s="378"/>
      <c r="HY60" s="378"/>
      <c r="HZ60" s="378"/>
      <c r="IA60" s="378"/>
      <c r="IB60" s="378"/>
      <c r="IC60" s="378"/>
      <c r="ID60" s="378"/>
      <c r="IE60" s="378"/>
      <c r="IF60" s="378"/>
      <c r="IG60" s="378"/>
      <c r="IH60" s="378"/>
      <c r="II60" s="378"/>
      <c r="IJ60" s="378"/>
      <c r="IK60" s="378"/>
      <c r="IL60" s="378"/>
      <c r="IM60" s="378"/>
      <c r="IN60" s="378"/>
      <c r="IO60" s="378"/>
      <c r="IP60" s="378"/>
      <c r="IQ60" s="378"/>
      <c r="IR60" s="378"/>
      <c r="IS60" s="378"/>
      <c r="IT60" s="378"/>
      <c r="IU60" s="378"/>
      <c r="IV60" s="378"/>
    </row>
    <row r="61" spans="1:256" s="64" customFormat="1" ht="21.5" customHeight="1">
      <c r="A61" s="4"/>
      <c r="B61" s="388" t="s">
        <v>140</v>
      </c>
      <c r="C61" s="388"/>
      <c r="D61" s="388"/>
      <c r="E61" s="388"/>
      <c r="F61" s="388"/>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c r="EO61" s="65"/>
      <c r="EP61" s="65"/>
      <c r="EQ61" s="65"/>
      <c r="ER61" s="65"/>
      <c r="ES61" s="65"/>
      <c r="ET61" s="65"/>
      <c r="EU61" s="65"/>
      <c r="EV61" s="65"/>
      <c r="EW61" s="65"/>
      <c r="EX61" s="65"/>
      <c r="EY61" s="65"/>
      <c r="EZ61" s="65"/>
      <c r="FA61" s="65"/>
      <c r="FB61" s="65"/>
      <c r="FC61" s="65"/>
      <c r="FD61" s="65"/>
      <c r="FE61" s="65"/>
      <c r="FF61" s="65"/>
      <c r="FG61" s="65"/>
      <c r="FH61" s="65"/>
      <c r="FI61" s="65"/>
      <c r="FJ61" s="65"/>
      <c r="FK61" s="65"/>
      <c r="FL61" s="65"/>
      <c r="FM61" s="65"/>
      <c r="FN61" s="65"/>
      <c r="FO61" s="65"/>
      <c r="FP61" s="65"/>
      <c r="FQ61" s="65"/>
      <c r="FR61" s="65"/>
      <c r="FS61" s="65"/>
      <c r="FT61" s="65"/>
      <c r="FU61" s="65"/>
      <c r="FV61" s="65"/>
      <c r="FW61" s="65"/>
      <c r="FX61" s="65"/>
      <c r="FY61" s="65"/>
      <c r="FZ61" s="65"/>
      <c r="GA61" s="65"/>
      <c r="GB61" s="65"/>
      <c r="GC61" s="65"/>
      <c r="GD61" s="65"/>
      <c r="GE61" s="65"/>
      <c r="GF61" s="65"/>
      <c r="GG61" s="65"/>
      <c r="GH61" s="65"/>
      <c r="GI61" s="65"/>
      <c r="GJ61" s="65"/>
      <c r="GK61" s="65"/>
      <c r="GL61" s="65"/>
      <c r="GM61" s="65"/>
      <c r="GN61" s="65"/>
      <c r="GO61" s="65"/>
      <c r="GP61" s="65"/>
      <c r="GQ61" s="65"/>
      <c r="GR61" s="65"/>
      <c r="GS61" s="65"/>
      <c r="GT61" s="65"/>
      <c r="GU61" s="65"/>
      <c r="GV61" s="65"/>
      <c r="GW61" s="65"/>
      <c r="GX61" s="65"/>
      <c r="GY61" s="65"/>
      <c r="GZ61" s="65"/>
      <c r="HA61" s="65"/>
      <c r="HB61" s="65"/>
      <c r="HC61" s="65"/>
      <c r="HD61" s="65"/>
      <c r="HE61" s="65"/>
      <c r="HF61" s="65"/>
      <c r="HG61" s="65"/>
      <c r="HH61" s="65"/>
      <c r="HI61" s="65"/>
      <c r="HJ61" s="65"/>
      <c r="HK61" s="65"/>
      <c r="HL61" s="65"/>
      <c r="HM61" s="65"/>
      <c r="HN61" s="65"/>
      <c r="HO61" s="65"/>
      <c r="HP61" s="65"/>
      <c r="HQ61" s="65"/>
      <c r="HR61" s="65"/>
      <c r="HS61" s="65"/>
      <c r="HT61" s="65"/>
      <c r="HU61" s="65"/>
      <c r="HV61" s="65"/>
      <c r="HW61" s="65"/>
      <c r="HX61" s="65"/>
      <c r="HY61" s="65"/>
      <c r="HZ61" s="65"/>
      <c r="IA61" s="65"/>
      <c r="IB61" s="65"/>
      <c r="IC61" s="65"/>
      <c r="ID61" s="65"/>
      <c r="IE61" s="65"/>
      <c r="IF61" s="65"/>
      <c r="IG61" s="65"/>
      <c r="IH61" s="65"/>
      <c r="II61" s="65"/>
      <c r="IJ61" s="65"/>
      <c r="IK61" s="65"/>
      <c r="IL61" s="65"/>
      <c r="IM61" s="65"/>
      <c r="IN61" s="65"/>
      <c r="IO61" s="65"/>
      <c r="IP61" s="65"/>
      <c r="IQ61" s="65"/>
      <c r="IR61" s="65"/>
      <c r="IS61" s="65"/>
      <c r="IT61" s="65"/>
      <c r="IU61" s="65"/>
      <c r="IV61" s="65"/>
    </row>
    <row r="62" spans="1:256" s="64" customFormat="1" ht="26.25" customHeight="1">
      <c r="A62" s="4"/>
      <c r="B62" s="353" t="s">
        <v>141</v>
      </c>
      <c r="C62" s="353"/>
      <c r="D62" s="353"/>
      <c r="E62" s="353"/>
      <c r="F62" s="353"/>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c r="EO62" s="65"/>
      <c r="EP62" s="65"/>
      <c r="EQ62" s="65"/>
      <c r="ER62" s="65"/>
      <c r="ES62" s="65"/>
      <c r="ET62" s="65"/>
      <c r="EU62" s="65"/>
      <c r="EV62" s="65"/>
      <c r="EW62" s="65"/>
      <c r="EX62" s="65"/>
      <c r="EY62" s="65"/>
      <c r="EZ62" s="65"/>
      <c r="FA62" s="65"/>
      <c r="FB62" s="65"/>
      <c r="FC62" s="65"/>
      <c r="FD62" s="65"/>
      <c r="FE62" s="65"/>
      <c r="FF62" s="65"/>
      <c r="FG62" s="65"/>
      <c r="FH62" s="65"/>
      <c r="FI62" s="65"/>
      <c r="FJ62" s="65"/>
      <c r="FK62" s="65"/>
      <c r="FL62" s="65"/>
      <c r="FM62" s="65"/>
      <c r="FN62" s="65"/>
      <c r="FO62" s="65"/>
      <c r="FP62" s="65"/>
      <c r="FQ62" s="65"/>
      <c r="FR62" s="65"/>
      <c r="FS62" s="65"/>
      <c r="FT62" s="65"/>
      <c r="FU62" s="65"/>
      <c r="FV62" s="65"/>
      <c r="FW62" s="65"/>
      <c r="FX62" s="65"/>
      <c r="FY62" s="65"/>
      <c r="FZ62" s="65"/>
      <c r="GA62" s="65"/>
      <c r="GB62" s="65"/>
      <c r="GC62" s="65"/>
      <c r="GD62" s="65"/>
      <c r="GE62" s="65"/>
      <c r="GF62" s="65"/>
      <c r="GG62" s="65"/>
      <c r="GH62" s="65"/>
      <c r="GI62" s="65"/>
      <c r="GJ62" s="65"/>
      <c r="GK62" s="65"/>
      <c r="GL62" s="65"/>
      <c r="GM62" s="65"/>
      <c r="GN62" s="65"/>
      <c r="GO62" s="65"/>
      <c r="GP62" s="65"/>
      <c r="GQ62" s="65"/>
      <c r="GR62" s="65"/>
      <c r="GS62" s="65"/>
      <c r="GT62" s="65"/>
      <c r="GU62" s="65"/>
      <c r="GV62" s="65"/>
      <c r="GW62" s="65"/>
      <c r="GX62" s="65"/>
      <c r="GY62" s="65"/>
      <c r="GZ62" s="65"/>
      <c r="HA62" s="65"/>
      <c r="HB62" s="65"/>
      <c r="HC62" s="65"/>
      <c r="HD62" s="65"/>
      <c r="HE62" s="65"/>
      <c r="HF62" s="65"/>
      <c r="HG62" s="65"/>
      <c r="HH62" s="65"/>
      <c r="HI62" s="65"/>
      <c r="HJ62" s="65"/>
      <c r="HK62" s="65"/>
      <c r="HL62" s="65"/>
      <c r="HM62" s="65"/>
      <c r="HN62" s="65"/>
      <c r="HO62" s="65"/>
      <c r="HP62" s="65"/>
      <c r="HQ62" s="65"/>
      <c r="HR62" s="65"/>
      <c r="HS62" s="65"/>
      <c r="HT62" s="65"/>
      <c r="HU62" s="65"/>
      <c r="HV62" s="65"/>
      <c r="HW62" s="65"/>
      <c r="HX62" s="65"/>
      <c r="HY62" s="65"/>
      <c r="HZ62" s="65"/>
      <c r="IA62" s="65"/>
      <c r="IB62" s="65"/>
      <c r="IC62" s="65"/>
      <c r="ID62" s="65"/>
      <c r="IE62" s="65"/>
      <c r="IF62" s="65"/>
      <c r="IG62" s="65"/>
      <c r="IH62" s="65"/>
      <c r="II62" s="65"/>
      <c r="IJ62" s="65"/>
      <c r="IK62" s="65"/>
      <c r="IL62" s="65"/>
      <c r="IM62" s="65"/>
      <c r="IN62" s="65"/>
      <c r="IO62" s="65"/>
      <c r="IP62" s="65"/>
      <c r="IQ62" s="65"/>
      <c r="IR62" s="65"/>
      <c r="IS62" s="65"/>
      <c r="IT62" s="65"/>
      <c r="IU62" s="65"/>
      <c r="IV62" s="65"/>
    </row>
    <row r="63" spans="1:256" s="64" customFormat="1" ht="21" customHeight="1">
      <c r="A63" s="4"/>
      <c r="B63" s="398" t="s">
        <v>142</v>
      </c>
      <c r="C63" s="398"/>
      <c r="D63" s="398"/>
      <c r="E63" s="398"/>
      <c r="F63" s="398"/>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c r="EO63" s="65"/>
      <c r="EP63" s="65"/>
      <c r="EQ63" s="65"/>
      <c r="ER63" s="65"/>
      <c r="ES63" s="65"/>
      <c r="ET63" s="65"/>
      <c r="EU63" s="65"/>
      <c r="EV63" s="65"/>
      <c r="EW63" s="65"/>
      <c r="EX63" s="65"/>
      <c r="EY63" s="65"/>
      <c r="EZ63" s="65"/>
      <c r="FA63" s="65"/>
      <c r="FB63" s="65"/>
      <c r="FC63" s="65"/>
      <c r="FD63" s="65"/>
      <c r="FE63" s="65"/>
      <c r="FF63" s="65"/>
      <c r="FG63" s="65"/>
      <c r="FH63" s="65"/>
      <c r="FI63" s="65"/>
      <c r="FJ63" s="65"/>
      <c r="FK63" s="65"/>
      <c r="FL63" s="65"/>
      <c r="FM63" s="65"/>
      <c r="FN63" s="65"/>
      <c r="FO63" s="65"/>
      <c r="FP63" s="65"/>
      <c r="FQ63" s="65"/>
      <c r="FR63" s="65"/>
      <c r="FS63" s="65"/>
      <c r="FT63" s="65"/>
      <c r="FU63" s="65"/>
      <c r="FV63" s="65"/>
      <c r="FW63" s="65"/>
      <c r="FX63" s="65"/>
      <c r="FY63" s="65"/>
      <c r="FZ63" s="65"/>
      <c r="GA63" s="65"/>
      <c r="GB63" s="65"/>
      <c r="GC63" s="65"/>
      <c r="GD63" s="65"/>
      <c r="GE63" s="65"/>
      <c r="GF63" s="65"/>
      <c r="GG63" s="65"/>
      <c r="GH63" s="65"/>
      <c r="GI63" s="65"/>
      <c r="GJ63" s="65"/>
      <c r="GK63" s="65"/>
      <c r="GL63" s="65"/>
      <c r="GM63" s="65"/>
      <c r="GN63" s="65"/>
      <c r="GO63" s="65"/>
      <c r="GP63" s="65"/>
      <c r="GQ63" s="65"/>
      <c r="GR63" s="65"/>
      <c r="GS63" s="65"/>
      <c r="GT63" s="65"/>
      <c r="GU63" s="65"/>
      <c r="GV63" s="65"/>
      <c r="GW63" s="65"/>
      <c r="GX63" s="65"/>
      <c r="GY63" s="65"/>
      <c r="GZ63" s="65"/>
      <c r="HA63" s="65"/>
      <c r="HB63" s="65"/>
      <c r="HC63" s="65"/>
      <c r="HD63" s="65"/>
      <c r="HE63" s="65"/>
      <c r="HF63" s="65"/>
      <c r="HG63" s="65"/>
      <c r="HH63" s="65"/>
      <c r="HI63" s="65"/>
      <c r="HJ63" s="65"/>
      <c r="HK63" s="65"/>
      <c r="HL63" s="65"/>
      <c r="HM63" s="65"/>
      <c r="HN63" s="65"/>
      <c r="HO63" s="65"/>
      <c r="HP63" s="65"/>
      <c r="HQ63" s="65"/>
      <c r="HR63" s="65"/>
      <c r="HS63" s="65"/>
      <c r="HT63" s="65"/>
      <c r="HU63" s="65"/>
      <c r="HV63" s="65"/>
      <c r="HW63" s="65"/>
      <c r="HX63" s="65"/>
      <c r="HY63" s="65"/>
      <c r="HZ63" s="65"/>
      <c r="IA63" s="65"/>
      <c r="IB63" s="65"/>
      <c r="IC63" s="65"/>
      <c r="ID63" s="65"/>
      <c r="IE63" s="65"/>
      <c r="IF63" s="65"/>
      <c r="IG63" s="65"/>
      <c r="IH63" s="65"/>
      <c r="II63" s="65"/>
      <c r="IJ63" s="65"/>
      <c r="IK63" s="65"/>
      <c r="IL63" s="65"/>
      <c r="IM63" s="65"/>
      <c r="IN63" s="65"/>
      <c r="IO63" s="65"/>
      <c r="IP63" s="65"/>
      <c r="IQ63" s="65"/>
      <c r="IR63" s="65"/>
      <c r="IS63" s="65"/>
      <c r="IT63" s="65"/>
      <c r="IU63" s="65"/>
      <c r="IV63" s="65"/>
    </row>
    <row r="64" spans="1:256" s="64" customFormat="1" ht="54.75" customHeight="1">
      <c r="A64" s="4"/>
      <c r="B64" s="386"/>
      <c r="C64" s="370" t="s">
        <v>143</v>
      </c>
      <c r="D64" s="370" t="s">
        <v>144</v>
      </c>
      <c r="E64" s="370" t="s">
        <v>145</v>
      </c>
      <c r="F64" s="370" t="s">
        <v>146</v>
      </c>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c r="EO64" s="65"/>
      <c r="EP64" s="65"/>
      <c r="EQ64" s="65"/>
      <c r="ER64" s="65"/>
      <c r="ES64" s="65"/>
      <c r="ET64" s="65"/>
      <c r="EU64" s="65"/>
      <c r="EV64" s="65"/>
      <c r="EW64" s="65"/>
      <c r="EX64" s="65"/>
      <c r="EY64" s="65"/>
      <c r="EZ64" s="65"/>
      <c r="FA64" s="65"/>
      <c r="FB64" s="65"/>
      <c r="FC64" s="65"/>
      <c r="FD64" s="65"/>
      <c r="FE64" s="65"/>
      <c r="FF64" s="65"/>
      <c r="FG64" s="65"/>
      <c r="FH64" s="65"/>
      <c r="FI64" s="65"/>
      <c r="FJ64" s="65"/>
      <c r="FK64" s="65"/>
      <c r="FL64" s="65"/>
      <c r="FM64" s="65"/>
      <c r="FN64" s="65"/>
      <c r="FO64" s="65"/>
      <c r="FP64" s="65"/>
      <c r="FQ64" s="65"/>
      <c r="FR64" s="65"/>
      <c r="FS64" s="65"/>
      <c r="FT64" s="65"/>
      <c r="FU64" s="65"/>
      <c r="FV64" s="65"/>
      <c r="FW64" s="65"/>
      <c r="FX64" s="65"/>
      <c r="FY64" s="65"/>
      <c r="FZ64" s="65"/>
      <c r="GA64" s="65"/>
      <c r="GB64" s="65"/>
      <c r="GC64" s="65"/>
      <c r="GD64" s="65"/>
      <c r="GE64" s="65"/>
      <c r="GF64" s="65"/>
      <c r="GG64" s="65"/>
      <c r="GH64" s="65"/>
      <c r="GI64" s="65"/>
      <c r="GJ64" s="65"/>
      <c r="GK64" s="65"/>
      <c r="GL64" s="65"/>
      <c r="GM64" s="65"/>
      <c r="GN64" s="65"/>
      <c r="GO64" s="65"/>
      <c r="GP64" s="65"/>
      <c r="GQ64" s="65"/>
      <c r="GR64" s="65"/>
      <c r="GS64" s="65"/>
      <c r="GT64" s="65"/>
      <c r="GU64" s="65"/>
      <c r="GV64" s="65"/>
      <c r="GW64" s="65"/>
      <c r="GX64" s="65"/>
      <c r="GY64" s="65"/>
      <c r="GZ64" s="65"/>
      <c r="HA64" s="65"/>
      <c r="HB64" s="65"/>
      <c r="HC64" s="65"/>
      <c r="HD64" s="65"/>
      <c r="HE64" s="65"/>
      <c r="HF64" s="65"/>
      <c r="HG64" s="65"/>
      <c r="HH64" s="65"/>
      <c r="HI64" s="65"/>
      <c r="HJ64" s="65"/>
      <c r="HK64" s="65"/>
      <c r="HL64" s="65"/>
      <c r="HM64" s="65"/>
      <c r="HN64" s="65"/>
      <c r="HO64" s="65"/>
      <c r="HP64" s="65"/>
      <c r="HQ64" s="65"/>
      <c r="HR64" s="65"/>
      <c r="HS64" s="65"/>
      <c r="HT64" s="65"/>
      <c r="HU64" s="65"/>
      <c r="HV64" s="65"/>
      <c r="HW64" s="65"/>
      <c r="HX64" s="65"/>
      <c r="HY64" s="65"/>
      <c r="HZ64" s="65"/>
      <c r="IA64" s="65"/>
      <c r="IB64" s="65"/>
      <c r="IC64" s="65"/>
      <c r="ID64" s="65"/>
      <c r="IE64" s="65"/>
      <c r="IF64" s="65"/>
      <c r="IG64" s="65"/>
      <c r="IH64" s="65"/>
      <c r="II64" s="65"/>
      <c r="IJ64" s="65"/>
      <c r="IK64" s="65"/>
      <c r="IL64" s="65"/>
      <c r="IM64" s="65"/>
      <c r="IN64" s="65"/>
      <c r="IO64" s="65"/>
      <c r="IP64" s="65"/>
      <c r="IQ64" s="65"/>
      <c r="IR64" s="65"/>
      <c r="IS64" s="65"/>
      <c r="IT64" s="65"/>
      <c r="IU64" s="65"/>
      <c r="IV64" s="65"/>
    </row>
    <row r="65" spans="1:256" s="64" customFormat="1" ht="12" customHeight="1">
      <c r="A65" s="4"/>
      <c r="B65" s="387"/>
      <c r="C65" s="371"/>
      <c r="D65" s="371"/>
      <c r="E65" s="371"/>
      <c r="F65" s="371"/>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c r="ES65" s="65"/>
      <c r="ET65" s="65"/>
      <c r="EU65" s="65"/>
      <c r="EV65" s="65"/>
      <c r="EW65" s="65"/>
      <c r="EX65" s="65"/>
      <c r="EY65" s="65"/>
      <c r="EZ65" s="65"/>
      <c r="FA65" s="65"/>
      <c r="FB65" s="65"/>
      <c r="FC65" s="65"/>
      <c r="FD65" s="65"/>
      <c r="FE65" s="65"/>
      <c r="FF65" s="65"/>
      <c r="FG65" s="65"/>
      <c r="FH65" s="65"/>
      <c r="FI65" s="65"/>
      <c r="FJ65" s="65"/>
      <c r="FK65" s="65"/>
      <c r="FL65" s="65"/>
      <c r="FM65" s="65"/>
      <c r="FN65" s="65"/>
      <c r="FO65" s="65"/>
      <c r="FP65" s="65"/>
      <c r="FQ65" s="65"/>
      <c r="FR65" s="65"/>
      <c r="FS65" s="65"/>
      <c r="FT65" s="65"/>
      <c r="FU65" s="65"/>
      <c r="FV65" s="65"/>
      <c r="FW65" s="65"/>
      <c r="FX65" s="65"/>
      <c r="FY65" s="65"/>
      <c r="FZ65" s="65"/>
      <c r="GA65" s="65"/>
      <c r="GB65" s="65"/>
      <c r="GC65" s="65"/>
      <c r="GD65" s="65"/>
      <c r="GE65" s="65"/>
      <c r="GF65" s="65"/>
      <c r="GG65" s="65"/>
      <c r="GH65" s="65"/>
      <c r="GI65" s="65"/>
      <c r="GJ65" s="65"/>
      <c r="GK65" s="65"/>
      <c r="GL65" s="65"/>
      <c r="GM65" s="65"/>
      <c r="GN65" s="65"/>
      <c r="GO65" s="65"/>
      <c r="GP65" s="65"/>
      <c r="GQ65" s="65"/>
      <c r="GR65" s="65"/>
      <c r="GS65" s="65"/>
      <c r="GT65" s="65"/>
      <c r="GU65" s="65"/>
      <c r="GV65" s="65"/>
      <c r="GW65" s="65"/>
      <c r="GX65" s="65"/>
      <c r="GY65" s="65"/>
      <c r="GZ65" s="65"/>
      <c r="HA65" s="65"/>
      <c r="HB65" s="65"/>
      <c r="HC65" s="65"/>
      <c r="HD65" s="65"/>
      <c r="HE65" s="65"/>
      <c r="HF65" s="65"/>
      <c r="HG65" s="65"/>
      <c r="HH65" s="65"/>
      <c r="HI65" s="65"/>
      <c r="HJ65" s="65"/>
      <c r="HK65" s="65"/>
      <c r="HL65" s="65"/>
      <c r="HM65" s="65"/>
      <c r="HN65" s="65"/>
      <c r="HO65" s="65"/>
      <c r="HP65" s="65"/>
      <c r="HQ65" s="65"/>
      <c r="HR65" s="65"/>
      <c r="HS65" s="65"/>
      <c r="HT65" s="65"/>
      <c r="HU65" s="65"/>
      <c r="HV65" s="65"/>
      <c r="HW65" s="65"/>
      <c r="HX65" s="65"/>
      <c r="HY65" s="65"/>
      <c r="HZ65" s="65"/>
      <c r="IA65" s="65"/>
      <c r="IB65" s="65"/>
      <c r="IC65" s="65"/>
      <c r="ID65" s="65"/>
      <c r="IE65" s="65"/>
      <c r="IF65" s="65"/>
      <c r="IG65" s="65"/>
      <c r="IH65" s="65"/>
      <c r="II65" s="65"/>
      <c r="IJ65" s="65"/>
      <c r="IK65" s="65"/>
      <c r="IL65" s="65"/>
      <c r="IM65" s="65"/>
      <c r="IN65" s="65"/>
      <c r="IO65" s="65"/>
      <c r="IP65" s="65"/>
      <c r="IQ65" s="65"/>
      <c r="IR65" s="65"/>
      <c r="IS65" s="65"/>
      <c r="IT65" s="65"/>
      <c r="IU65" s="65"/>
      <c r="IV65" s="65"/>
    </row>
    <row r="66" spans="1:256" s="64" customFormat="1" ht="51.75" customHeight="1">
      <c r="A66" s="298" t="s">
        <v>147</v>
      </c>
      <c r="B66" s="314" t="s">
        <v>148</v>
      </c>
      <c r="C66" s="237">
        <v>128</v>
      </c>
      <c r="D66" s="237">
        <v>0</v>
      </c>
      <c r="E66" s="237">
        <v>224</v>
      </c>
      <c r="F66" s="237">
        <f t="shared" ref="F66:F71" si="0">SUM(C66:E66)</f>
        <v>352</v>
      </c>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c r="EO66" s="65"/>
      <c r="EP66" s="65"/>
      <c r="EQ66" s="65"/>
      <c r="ER66" s="65"/>
      <c r="ES66" s="65"/>
      <c r="ET66" s="65"/>
      <c r="EU66" s="65"/>
      <c r="EV66" s="65"/>
      <c r="EW66" s="65"/>
      <c r="EX66" s="65"/>
      <c r="EY66" s="65"/>
      <c r="EZ66" s="65"/>
      <c r="FA66" s="65"/>
      <c r="FB66" s="65"/>
      <c r="FC66" s="65"/>
      <c r="FD66" s="65"/>
      <c r="FE66" s="65"/>
      <c r="FF66" s="65"/>
      <c r="FG66" s="65"/>
      <c r="FH66" s="65"/>
      <c r="FI66" s="65"/>
      <c r="FJ66" s="65"/>
      <c r="FK66" s="65"/>
      <c r="FL66" s="65"/>
      <c r="FM66" s="65"/>
      <c r="FN66" s="65"/>
      <c r="FO66" s="65"/>
      <c r="FP66" s="65"/>
      <c r="FQ66" s="65"/>
      <c r="FR66" s="65"/>
      <c r="FS66" s="65"/>
      <c r="FT66" s="65"/>
      <c r="FU66" s="65"/>
      <c r="FV66" s="65"/>
      <c r="FW66" s="65"/>
      <c r="FX66" s="65"/>
      <c r="FY66" s="65"/>
      <c r="FZ66" s="65"/>
      <c r="GA66" s="65"/>
      <c r="GB66" s="65"/>
      <c r="GC66" s="65"/>
      <c r="GD66" s="65"/>
      <c r="GE66" s="65"/>
      <c r="GF66" s="65"/>
      <c r="GG66" s="65"/>
      <c r="GH66" s="65"/>
      <c r="GI66" s="65"/>
      <c r="GJ66" s="65"/>
      <c r="GK66" s="65"/>
      <c r="GL66" s="65"/>
      <c r="GM66" s="65"/>
      <c r="GN66" s="65"/>
      <c r="GO66" s="65"/>
      <c r="GP66" s="65"/>
      <c r="GQ66" s="65"/>
      <c r="GR66" s="65"/>
      <c r="GS66" s="65"/>
      <c r="GT66" s="65"/>
      <c r="GU66" s="65"/>
      <c r="GV66" s="65"/>
      <c r="GW66" s="65"/>
      <c r="GX66" s="65"/>
      <c r="GY66" s="65"/>
      <c r="GZ66" s="65"/>
      <c r="HA66" s="65"/>
      <c r="HB66" s="65"/>
      <c r="HC66" s="65"/>
      <c r="HD66" s="65"/>
      <c r="HE66" s="65"/>
      <c r="HF66" s="65"/>
      <c r="HG66" s="65"/>
      <c r="HH66" s="65"/>
      <c r="HI66" s="65"/>
      <c r="HJ66" s="65"/>
      <c r="HK66" s="65"/>
      <c r="HL66" s="65"/>
      <c r="HM66" s="65"/>
      <c r="HN66" s="65"/>
      <c r="HO66" s="65"/>
      <c r="HP66" s="65"/>
      <c r="HQ66" s="65"/>
      <c r="HR66" s="65"/>
      <c r="HS66" s="65"/>
      <c r="HT66" s="65"/>
      <c r="HU66" s="65"/>
      <c r="HV66" s="65"/>
      <c r="HW66" s="65"/>
      <c r="HX66" s="65"/>
      <c r="HY66" s="65"/>
      <c r="HZ66" s="65"/>
      <c r="IA66" s="65"/>
      <c r="IB66" s="65"/>
      <c r="IC66" s="65"/>
      <c r="ID66" s="65"/>
      <c r="IE66" s="65"/>
      <c r="IF66" s="65"/>
      <c r="IG66" s="65"/>
      <c r="IH66" s="65"/>
      <c r="II66" s="65"/>
      <c r="IJ66" s="65"/>
      <c r="IK66" s="65"/>
      <c r="IL66" s="65"/>
      <c r="IM66" s="65"/>
      <c r="IN66" s="65"/>
      <c r="IO66" s="65"/>
      <c r="IP66" s="65"/>
      <c r="IQ66" s="65"/>
      <c r="IR66" s="65"/>
      <c r="IS66" s="65"/>
      <c r="IT66" s="65"/>
      <c r="IU66" s="65"/>
      <c r="IV66" s="65"/>
    </row>
    <row r="67" spans="1:256" s="64" customFormat="1" ht="119.25" customHeight="1">
      <c r="A67" s="298" t="s">
        <v>149</v>
      </c>
      <c r="B67" s="315" t="s">
        <v>150</v>
      </c>
      <c r="C67" s="237">
        <v>0</v>
      </c>
      <c r="D67" s="237">
        <v>0</v>
      </c>
      <c r="E67" s="237">
        <v>0</v>
      </c>
      <c r="F67" s="237">
        <f t="shared" si="0"/>
        <v>0</v>
      </c>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c r="EO67" s="65"/>
      <c r="EP67" s="65"/>
      <c r="EQ67" s="65"/>
      <c r="ER67" s="65"/>
      <c r="ES67" s="65"/>
      <c r="ET67" s="65"/>
      <c r="EU67" s="65"/>
      <c r="EV67" s="65"/>
      <c r="EW67" s="65"/>
      <c r="EX67" s="65"/>
      <c r="EY67" s="65"/>
      <c r="EZ67" s="65"/>
      <c r="FA67" s="65"/>
      <c r="FB67" s="65"/>
      <c r="FC67" s="65"/>
      <c r="FD67" s="65"/>
      <c r="FE67" s="65"/>
      <c r="FF67" s="65"/>
      <c r="FG67" s="65"/>
      <c r="FH67" s="65"/>
      <c r="FI67" s="65"/>
      <c r="FJ67" s="65"/>
      <c r="FK67" s="65"/>
      <c r="FL67" s="65"/>
      <c r="FM67" s="65"/>
      <c r="FN67" s="65"/>
      <c r="FO67" s="65"/>
      <c r="FP67" s="65"/>
      <c r="FQ67" s="65"/>
      <c r="FR67" s="65"/>
      <c r="FS67" s="65"/>
      <c r="FT67" s="65"/>
      <c r="FU67" s="65"/>
      <c r="FV67" s="65"/>
      <c r="FW67" s="65"/>
      <c r="FX67" s="65"/>
      <c r="FY67" s="65"/>
      <c r="FZ67" s="65"/>
      <c r="GA67" s="65"/>
      <c r="GB67" s="65"/>
      <c r="GC67" s="65"/>
      <c r="GD67" s="65"/>
      <c r="GE67" s="65"/>
      <c r="GF67" s="65"/>
      <c r="GG67" s="65"/>
      <c r="GH67" s="65"/>
      <c r="GI67" s="65"/>
      <c r="GJ67" s="65"/>
      <c r="GK67" s="65"/>
      <c r="GL67" s="65"/>
      <c r="GM67" s="65"/>
      <c r="GN67" s="65"/>
      <c r="GO67" s="65"/>
      <c r="GP67" s="65"/>
      <c r="GQ67" s="65"/>
      <c r="GR67" s="65"/>
      <c r="GS67" s="65"/>
      <c r="GT67" s="65"/>
      <c r="GU67" s="65"/>
      <c r="GV67" s="65"/>
      <c r="GW67" s="65"/>
      <c r="GX67" s="65"/>
      <c r="GY67" s="65"/>
      <c r="GZ67" s="65"/>
      <c r="HA67" s="65"/>
      <c r="HB67" s="65"/>
      <c r="HC67" s="65"/>
      <c r="HD67" s="65"/>
      <c r="HE67" s="65"/>
      <c r="HF67" s="65"/>
      <c r="HG67" s="65"/>
      <c r="HH67" s="65"/>
      <c r="HI67" s="65"/>
      <c r="HJ67" s="65"/>
      <c r="HK67" s="65"/>
      <c r="HL67" s="65"/>
      <c r="HM67" s="65"/>
      <c r="HN67" s="65"/>
      <c r="HO67" s="65"/>
      <c r="HP67" s="65"/>
      <c r="HQ67" s="65"/>
      <c r="HR67" s="65"/>
      <c r="HS67" s="65"/>
      <c r="HT67" s="65"/>
      <c r="HU67" s="65"/>
      <c r="HV67" s="65"/>
      <c r="HW67" s="65"/>
      <c r="HX67" s="65"/>
      <c r="HY67" s="65"/>
      <c r="HZ67" s="65"/>
      <c r="IA67" s="65"/>
      <c r="IB67" s="65"/>
      <c r="IC67" s="65"/>
      <c r="ID67" s="65"/>
      <c r="IE67" s="65"/>
      <c r="IF67" s="65"/>
      <c r="IG67" s="65"/>
      <c r="IH67" s="65"/>
      <c r="II67" s="65"/>
      <c r="IJ67" s="65"/>
      <c r="IK67" s="65"/>
      <c r="IL67" s="65"/>
      <c r="IM67" s="65"/>
      <c r="IN67" s="65"/>
      <c r="IO67" s="65"/>
      <c r="IP67" s="65"/>
      <c r="IQ67" s="65"/>
      <c r="IR67" s="65"/>
      <c r="IS67" s="65"/>
      <c r="IT67" s="65"/>
      <c r="IU67" s="65"/>
      <c r="IV67" s="65"/>
    </row>
    <row r="68" spans="1:256" s="64" customFormat="1" ht="27.75" customHeight="1">
      <c r="A68" s="298" t="s">
        <v>151</v>
      </c>
      <c r="B68" s="314" t="s">
        <v>152</v>
      </c>
      <c r="C68" s="237">
        <f>(C66-C67)</f>
        <v>128</v>
      </c>
      <c r="D68" s="237">
        <f>(D66-D67)</f>
        <v>0</v>
      </c>
      <c r="E68" s="237">
        <f>(E66-E67)</f>
        <v>224</v>
      </c>
      <c r="F68" s="237">
        <f t="shared" si="0"/>
        <v>352</v>
      </c>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c r="EO68" s="65"/>
      <c r="EP68" s="65"/>
      <c r="EQ68" s="65"/>
      <c r="ER68" s="65"/>
      <c r="ES68" s="65"/>
      <c r="ET68" s="65"/>
      <c r="EU68" s="65"/>
      <c r="EV68" s="65"/>
      <c r="EW68" s="65"/>
      <c r="EX68" s="65"/>
      <c r="EY68" s="65"/>
      <c r="EZ68" s="65"/>
      <c r="FA68" s="65"/>
      <c r="FB68" s="65"/>
      <c r="FC68" s="65"/>
      <c r="FD68" s="65"/>
      <c r="FE68" s="65"/>
      <c r="FF68" s="65"/>
      <c r="FG68" s="65"/>
      <c r="FH68" s="65"/>
      <c r="FI68" s="65"/>
      <c r="FJ68" s="65"/>
      <c r="FK68" s="65"/>
      <c r="FL68" s="65"/>
      <c r="FM68" s="65"/>
      <c r="FN68" s="65"/>
      <c r="FO68" s="65"/>
      <c r="FP68" s="65"/>
      <c r="FQ68" s="65"/>
      <c r="FR68" s="65"/>
      <c r="FS68" s="65"/>
      <c r="FT68" s="65"/>
      <c r="FU68" s="65"/>
      <c r="FV68" s="65"/>
      <c r="FW68" s="65"/>
      <c r="FX68" s="65"/>
      <c r="FY68" s="65"/>
      <c r="FZ68" s="65"/>
      <c r="GA68" s="65"/>
      <c r="GB68" s="65"/>
      <c r="GC68" s="65"/>
      <c r="GD68" s="65"/>
      <c r="GE68" s="65"/>
      <c r="GF68" s="65"/>
      <c r="GG68" s="65"/>
      <c r="GH68" s="65"/>
      <c r="GI68" s="65"/>
      <c r="GJ68" s="65"/>
      <c r="GK68" s="65"/>
      <c r="GL68" s="65"/>
      <c r="GM68" s="65"/>
      <c r="GN68" s="65"/>
      <c r="GO68" s="65"/>
      <c r="GP68" s="65"/>
      <c r="GQ68" s="65"/>
      <c r="GR68" s="65"/>
      <c r="GS68" s="65"/>
      <c r="GT68" s="65"/>
      <c r="GU68" s="65"/>
      <c r="GV68" s="65"/>
      <c r="GW68" s="65"/>
      <c r="GX68" s="65"/>
      <c r="GY68" s="65"/>
      <c r="GZ68" s="65"/>
      <c r="HA68" s="65"/>
      <c r="HB68" s="65"/>
      <c r="HC68" s="65"/>
      <c r="HD68" s="65"/>
      <c r="HE68" s="65"/>
      <c r="HF68" s="65"/>
      <c r="HG68" s="65"/>
      <c r="HH68" s="65"/>
      <c r="HI68" s="65"/>
      <c r="HJ68" s="65"/>
      <c r="HK68" s="65"/>
      <c r="HL68" s="65"/>
      <c r="HM68" s="65"/>
      <c r="HN68" s="65"/>
      <c r="HO68" s="65"/>
      <c r="HP68" s="65"/>
      <c r="HQ68" s="65"/>
      <c r="HR68" s="65"/>
      <c r="HS68" s="65"/>
      <c r="HT68" s="65"/>
      <c r="HU68" s="65"/>
      <c r="HV68" s="65"/>
      <c r="HW68" s="65"/>
      <c r="HX68" s="65"/>
      <c r="HY68" s="65"/>
      <c r="HZ68" s="65"/>
      <c r="IA68" s="65"/>
      <c r="IB68" s="65"/>
      <c r="IC68" s="65"/>
      <c r="ID68" s="65"/>
      <c r="IE68" s="65"/>
      <c r="IF68" s="65"/>
      <c r="IG68" s="65"/>
      <c r="IH68" s="65"/>
      <c r="II68" s="65"/>
      <c r="IJ68" s="65"/>
      <c r="IK68" s="65"/>
      <c r="IL68" s="65"/>
      <c r="IM68" s="65"/>
      <c r="IN68" s="65"/>
      <c r="IO68" s="65"/>
      <c r="IP68" s="65"/>
      <c r="IQ68" s="65"/>
      <c r="IR68" s="65"/>
      <c r="IS68" s="65"/>
      <c r="IT68" s="65"/>
      <c r="IU68" s="65"/>
      <c r="IV68" s="65"/>
    </row>
    <row r="69" spans="1:256" s="64" customFormat="1" ht="51.75" customHeight="1">
      <c r="A69" s="298" t="s">
        <v>153</v>
      </c>
      <c r="B69" s="303" t="s">
        <v>154</v>
      </c>
      <c r="C69" s="237">
        <v>49</v>
      </c>
      <c r="D69" s="237">
        <v>0</v>
      </c>
      <c r="E69" s="237">
        <v>120</v>
      </c>
      <c r="F69" s="237">
        <f t="shared" si="0"/>
        <v>169</v>
      </c>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c r="EO69" s="65"/>
      <c r="EP69" s="65"/>
      <c r="EQ69" s="65"/>
      <c r="ER69" s="65"/>
      <c r="ES69" s="65"/>
      <c r="ET69" s="65"/>
      <c r="EU69" s="65"/>
      <c r="EV69" s="65"/>
      <c r="EW69" s="65"/>
      <c r="EX69" s="65"/>
      <c r="EY69" s="65"/>
      <c r="EZ69" s="65"/>
      <c r="FA69" s="65"/>
      <c r="FB69" s="65"/>
      <c r="FC69" s="65"/>
      <c r="FD69" s="65"/>
      <c r="FE69" s="65"/>
      <c r="FF69" s="65"/>
      <c r="FG69" s="65"/>
      <c r="FH69" s="65"/>
      <c r="FI69" s="65"/>
      <c r="FJ69" s="65"/>
      <c r="FK69" s="65"/>
      <c r="FL69" s="65"/>
      <c r="FM69" s="65"/>
      <c r="FN69" s="65"/>
      <c r="FO69" s="65"/>
      <c r="FP69" s="65"/>
      <c r="FQ69" s="65"/>
      <c r="FR69" s="65"/>
      <c r="FS69" s="65"/>
      <c r="FT69" s="65"/>
      <c r="FU69" s="65"/>
      <c r="FV69" s="65"/>
      <c r="FW69" s="65"/>
      <c r="FX69" s="65"/>
      <c r="FY69" s="65"/>
      <c r="FZ69" s="65"/>
      <c r="GA69" s="65"/>
      <c r="GB69" s="65"/>
      <c r="GC69" s="65"/>
      <c r="GD69" s="65"/>
      <c r="GE69" s="65"/>
      <c r="GF69" s="65"/>
      <c r="GG69" s="65"/>
      <c r="GH69" s="65"/>
      <c r="GI69" s="65"/>
      <c r="GJ69" s="65"/>
      <c r="GK69" s="65"/>
      <c r="GL69" s="65"/>
      <c r="GM69" s="65"/>
      <c r="GN69" s="65"/>
      <c r="GO69" s="65"/>
      <c r="GP69" s="65"/>
      <c r="GQ69" s="65"/>
      <c r="GR69" s="65"/>
      <c r="GS69" s="65"/>
      <c r="GT69" s="65"/>
      <c r="GU69" s="65"/>
      <c r="GV69" s="65"/>
      <c r="GW69" s="65"/>
      <c r="GX69" s="65"/>
      <c r="GY69" s="65"/>
      <c r="GZ69" s="65"/>
      <c r="HA69" s="65"/>
      <c r="HB69" s="65"/>
      <c r="HC69" s="65"/>
      <c r="HD69" s="65"/>
      <c r="HE69" s="65"/>
      <c r="HF69" s="65"/>
      <c r="HG69" s="65"/>
      <c r="HH69" s="65"/>
      <c r="HI69" s="65"/>
      <c r="HJ69" s="65"/>
      <c r="HK69" s="65"/>
      <c r="HL69" s="65"/>
      <c r="HM69" s="65"/>
      <c r="HN69" s="65"/>
      <c r="HO69" s="65"/>
      <c r="HP69" s="65"/>
      <c r="HQ69" s="65"/>
      <c r="HR69" s="65"/>
      <c r="HS69" s="65"/>
      <c r="HT69" s="65"/>
      <c r="HU69" s="65"/>
      <c r="HV69" s="65"/>
      <c r="HW69" s="65"/>
      <c r="HX69" s="65"/>
      <c r="HY69" s="65"/>
      <c r="HZ69" s="65"/>
      <c r="IA69" s="65"/>
      <c r="IB69" s="65"/>
      <c r="IC69" s="65"/>
      <c r="ID69" s="65"/>
      <c r="IE69" s="65"/>
      <c r="IF69" s="65"/>
      <c r="IG69" s="65"/>
      <c r="IH69" s="65"/>
      <c r="II69" s="65"/>
      <c r="IJ69" s="65"/>
      <c r="IK69" s="65"/>
      <c r="IL69" s="65"/>
      <c r="IM69" s="65"/>
      <c r="IN69" s="65"/>
      <c r="IO69" s="65"/>
      <c r="IP69" s="65"/>
      <c r="IQ69" s="65"/>
      <c r="IR69" s="65"/>
      <c r="IS69" s="65"/>
      <c r="IT69" s="65"/>
      <c r="IU69" s="65"/>
      <c r="IV69" s="65"/>
    </row>
    <row r="70" spans="1:256" s="64" customFormat="1" ht="63.75" customHeight="1">
      <c r="A70" s="298" t="s">
        <v>155</v>
      </c>
      <c r="B70" s="303" t="s">
        <v>156</v>
      </c>
      <c r="C70" s="237">
        <v>15</v>
      </c>
      <c r="D70" s="237">
        <v>0</v>
      </c>
      <c r="E70" s="237">
        <v>21</v>
      </c>
      <c r="F70" s="237">
        <f t="shared" si="0"/>
        <v>36</v>
      </c>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5"/>
      <c r="ET70" s="65"/>
      <c r="EU70" s="65"/>
      <c r="EV70" s="65"/>
      <c r="EW70" s="65"/>
      <c r="EX70" s="65"/>
      <c r="EY70" s="65"/>
      <c r="EZ70" s="65"/>
      <c r="FA70" s="65"/>
      <c r="FB70" s="65"/>
      <c r="FC70" s="65"/>
      <c r="FD70" s="65"/>
      <c r="FE70" s="65"/>
      <c r="FF70" s="65"/>
      <c r="FG70" s="65"/>
      <c r="FH70" s="65"/>
      <c r="FI70" s="65"/>
      <c r="FJ70" s="65"/>
      <c r="FK70" s="65"/>
      <c r="FL70" s="65"/>
      <c r="FM70" s="65"/>
      <c r="FN70" s="65"/>
      <c r="FO70" s="65"/>
      <c r="FP70" s="65"/>
      <c r="FQ70" s="65"/>
      <c r="FR70" s="65"/>
      <c r="FS70" s="65"/>
      <c r="FT70" s="65"/>
      <c r="FU70" s="65"/>
      <c r="FV70" s="65"/>
      <c r="FW70" s="65"/>
      <c r="FX70" s="65"/>
      <c r="FY70" s="65"/>
      <c r="FZ70" s="65"/>
      <c r="GA70" s="65"/>
      <c r="GB70" s="65"/>
      <c r="GC70" s="65"/>
      <c r="GD70" s="65"/>
      <c r="GE70" s="65"/>
      <c r="GF70" s="65"/>
      <c r="GG70" s="65"/>
      <c r="GH70" s="65"/>
      <c r="GI70" s="65"/>
      <c r="GJ70" s="65"/>
      <c r="GK70" s="65"/>
      <c r="GL70" s="65"/>
      <c r="GM70" s="65"/>
      <c r="GN70" s="65"/>
      <c r="GO70" s="65"/>
      <c r="GP70" s="65"/>
      <c r="GQ70" s="65"/>
      <c r="GR70" s="65"/>
      <c r="GS70" s="65"/>
      <c r="GT70" s="65"/>
      <c r="GU70" s="65"/>
      <c r="GV70" s="65"/>
      <c r="GW70" s="65"/>
      <c r="GX70" s="65"/>
      <c r="GY70" s="65"/>
      <c r="GZ70" s="65"/>
      <c r="HA70" s="65"/>
      <c r="HB70" s="65"/>
      <c r="HC70" s="65"/>
      <c r="HD70" s="65"/>
      <c r="HE70" s="65"/>
      <c r="HF70" s="65"/>
      <c r="HG70" s="65"/>
      <c r="HH70" s="65"/>
      <c r="HI70" s="65"/>
      <c r="HJ70" s="65"/>
      <c r="HK70" s="65"/>
      <c r="HL70" s="65"/>
      <c r="HM70" s="65"/>
      <c r="HN70" s="65"/>
      <c r="HO70" s="65"/>
      <c r="HP70" s="65"/>
      <c r="HQ70" s="65"/>
      <c r="HR70" s="65"/>
      <c r="HS70" s="65"/>
      <c r="HT70" s="65"/>
      <c r="HU70" s="65"/>
      <c r="HV70" s="65"/>
      <c r="HW70" s="65"/>
      <c r="HX70" s="65"/>
      <c r="HY70" s="65"/>
      <c r="HZ70" s="65"/>
      <c r="IA70" s="65"/>
      <c r="IB70" s="65"/>
      <c r="IC70" s="65"/>
      <c r="ID70" s="65"/>
      <c r="IE70" s="65"/>
      <c r="IF70" s="65"/>
      <c r="IG70" s="65"/>
      <c r="IH70" s="65"/>
      <c r="II70" s="65"/>
      <c r="IJ70" s="65"/>
      <c r="IK70" s="65"/>
      <c r="IL70" s="65"/>
      <c r="IM70" s="65"/>
      <c r="IN70" s="65"/>
      <c r="IO70" s="65"/>
      <c r="IP70" s="65"/>
      <c r="IQ70" s="65"/>
      <c r="IR70" s="65"/>
      <c r="IS70" s="65"/>
      <c r="IT70" s="65"/>
      <c r="IU70" s="65"/>
      <c r="IV70" s="65"/>
    </row>
    <row r="71" spans="1:256" s="64" customFormat="1" ht="68.25" customHeight="1">
      <c r="A71" s="298" t="s">
        <v>157</v>
      </c>
      <c r="B71" s="303" t="s">
        <v>158</v>
      </c>
      <c r="C71" s="237">
        <v>4</v>
      </c>
      <c r="D71" s="237">
        <v>0</v>
      </c>
      <c r="E71" s="237">
        <v>8</v>
      </c>
      <c r="F71" s="237">
        <f t="shared" si="0"/>
        <v>12</v>
      </c>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c r="EO71" s="65"/>
      <c r="EP71" s="65"/>
      <c r="EQ71" s="65"/>
      <c r="ER71" s="65"/>
      <c r="ES71" s="65"/>
      <c r="ET71" s="65"/>
      <c r="EU71" s="65"/>
      <c r="EV71" s="65"/>
      <c r="EW71" s="65"/>
      <c r="EX71" s="65"/>
      <c r="EY71" s="65"/>
      <c r="EZ71" s="65"/>
      <c r="FA71" s="65"/>
      <c r="FB71" s="65"/>
      <c r="FC71" s="65"/>
      <c r="FD71" s="65"/>
      <c r="FE71" s="65"/>
      <c r="FF71" s="65"/>
      <c r="FG71" s="65"/>
      <c r="FH71" s="65"/>
      <c r="FI71" s="65"/>
      <c r="FJ71" s="65"/>
      <c r="FK71" s="65"/>
      <c r="FL71" s="65"/>
      <c r="FM71" s="65"/>
      <c r="FN71" s="65"/>
      <c r="FO71" s="65"/>
      <c r="FP71" s="65"/>
      <c r="FQ71" s="65"/>
      <c r="FR71" s="65"/>
      <c r="FS71" s="65"/>
      <c r="FT71" s="65"/>
      <c r="FU71" s="65"/>
      <c r="FV71" s="65"/>
      <c r="FW71" s="65"/>
      <c r="FX71" s="65"/>
      <c r="FY71" s="65"/>
      <c r="FZ71" s="65"/>
      <c r="GA71" s="65"/>
      <c r="GB71" s="65"/>
      <c r="GC71" s="65"/>
      <c r="GD71" s="65"/>
      <c r="GE71" s="65"/>
      <c r="GF71" s="65"/>
      <c r="GG71" s="65"/>
      <c r="GH71" s="65"/>
      <c r="GI71" s="65"/>
      <c r="GJ71" s="65"/>
      <c r="GK71" s="65"/>
      <c r="GL71" s="65"/>
      <c r="GM71" s="65"/>
      <c r="GN71" s="65"/>
      <c r="GO71" s="65"/>
      <c r="GP71" s="65"/>
      <c r="GQ71" s="65"/>
      <c r="GR71" s="65"/>
      <c r="GS71" s="65"/>
      <c r="GT71" s="65"/>
      <c r="GU71" s="65"/>
      <c r="GV71" s="65"/>
      <c r="GW71" s="65"/>
      <c r="GX71" s="65"/>
      <c r="GY71" s="65"/>
      <c r="GZ71" s="65"/>
      <c r="HA71" s="65"/>
      <c r="HB71" s="65"/>
      <c r="HC71" s="65"/>
      <c r="HD71" s="65"/>
      <c r="HE71" s="65"/>
      <c r="HF71" s="65"/>
      <c r="HG71" s="65"/>
      <c r="HH71" s="65"/>
      <c r="HI71" s="65"/>
      <c r="HJ71" s="65"/>
      <c r="HK71" s="65"/>
      <c r="HL71" s="65"/>
      <c r="HM71" s="65"/>
      <c r="HN71" s="65"/>
      <c r="HO71" s="65"/>
      <c r="HP71" s="65"/>
      <c r="HQ71" s="65"/>
      <c r="HR71" s="65"/>
      <c r="HS71" s="65"/>
      <c r="HT71" s="65"/>
      <c r="HU71" s="65"/>
      <c r="HV71" s="65"/>
      <c r="HW71" s="65"/>
      <c r="HX71" s="65"/>
      <c r="HY71" s="65"/>
      <c r="HZ71" s="65"/>
      <c r="IA71" s="65"/>
      <c r="IB71" s="65"/>
      <c r="IC71" s="65"/>
      <c r="ID71" s="65"/>
      <c r="IE71" s="65"/>
      <c r="IF71" s="65"/>
      <c r="IG71" s="65"/>
      <c r="IH71" s="65"/>
      <c r="II71" s="65"/>
      <c r="IJ71" s="65"/>
      <c r="IK71" s="65"/>
      <c r="IL71" s="65"/>
      <c r="IM71" s="65"/>
      <c r="IN71" s="65"/>
      <c r="IO71" s="65"/>
      <c r="IP71" s="65"/>
      <c r="IQ71" s="65"/>
      <c r="IR71" s="65"/>
      <c r="IS71" s="65"/>
      <c r="IT71" s="65"/>
      <c r="IU71" s="65"/>
      <c r="IV71" s="65"/>
    </row>
    <row r="72" spans="1:256" s="64" customFormat="1" ht="30" customHeight="1">
      <c r="A72" s="298" t="s">
        <v>159</v>
      </c>
      <c r="B72" s="303" t="s">
        <v>160</v>
      </c>
      <c r="C72" s="237">
        <f>SUM(C69:C71)</f>
        <v>68</v>
      </c>
      <c r="D72" s="237">
        <f>SUM(D69:D71)</f>
        <v>0</v>
      </c>
      <c r="E72" s="237">
        <f>SUM(E69:E71)</f>
        <v>149</v>
      </c>
      <c r="F72" s="237">
        <f>SUM(F69:F71)</f>
        <v>217</v>
      </c>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c r="EO72" s="65"/>
      <c r="EP72" s="65"/>
      <c r="EQ72" s="65"/>
      <c r="ER72" s="65"/>
      <c r="ES72" s="65"/>
      <c r="ET72" s="65"/>
      <c r="EU72" s="65"/>
      <c r="EV72" s="65"/>
      <c r="EW72" s="65"/>
      <c r="EX72" s="65"/>
      <c r="EY72" s="65"/>
      <c r="EZ72" s="65"/>
      <c r="FA72" s="65"/>
      <c r="FB72" s="65"/>
      <c r="FC72" s="65"/>
      <c r="FD72" s="65"/>
      <c r="FE72" s="65"/>
      <c r="FF72" s="65"/>
      <c r="FG72" s="65"/>
      <c r="FH72" s="65"/>
      <c r="FI72" s="65"/>
      <c r="FJ72" s="65"/>
      <c r="FK72" s="65"/>
      <c r="FL72" s="65"/>
      <c r="FM72" s="65"/>
      <c r="FN72" s="65"/>
      <c r="FO72" s="65"/>
      <c r="FP72" s="65"/>
      <c r="FQ72" s="65"/>
      <c r="FR72" s="65"/>
      <c r="FS72" s="65"/>
      <c r="FT72" s="65"/>
      <c r="FU72" s="65"/>
      <c r="FV72" s="65"/>
      <c r="FW72" s="65"/>
      <c r="FX72" s="65"/>
      <c r="FY72" s="65"/>
      <c r="FZ72" s="65"/>
      <c r="GA72" s="65"/>
      <c r="GB72" s="65"/>
      <c r="GC72" s="65"/>
      <c r="GD72" s="65"/>
      <c r="GE72" s="65"/>
      <c r="GF72" s="65"/>
      <c r="GG72" s="65"/>
      <c r="GH72" s="65"/>
      <c r="GI72" s="65"/>
      <c r="GJ72" s="65"/>
      <c r="GK72" s="65"/>
      <c r="GL72" s="65"/>
      <c r="GM72" s="65"/>
      <c r="GN72" s="65"/>
      <c r="GO72" s="65"/>
      <c r="GP72" s="65"/>
      <c r="GQ72" s="65"/>
      <c r="GR72" s="65"/>
      <c r="GS72" s="65"/>
      <c r="GT72" s="65"/>
      <c r="GU72" s="65"/>
      <c r="GV72" s="65"/>
      <c r="GW72" s="65"/>
      <c r="GX72" s="65"/>
      <c r="GY72" s="65"/>
      <c r="GZ72" s="65"/>
      <c r="HA72" s="65"/>
      <c r="HB72" s="65"/>
      <c r="HC72" s="65"/>
      <c r="HD72" s="65"/>
      <c r="HE72" s="65"/>
      <c r="HF72" s="65"/>
      <c r="HG72" s="65"/>
      <c r="HH72" s="65"/>
      <c r="HI72" s="65"/>
      <c r="HJ72" s="65"/>
      <c r="HK72" s="65"/>
      <c r="HL72" s="65"/>
      <c r="HM72" s="65"/>
      <c r="HN72" s="65"/>
      <c r="HO72" s="65"/>
      <c r="HP72" s="65"/>
      <c r="HQ72" s="65"/>
      <c r="HR72" s="65"/>
      <c r="HS72" s="65"/>
      <c r="HT72" s="65"/>
      <c r="HU72" s="65"/>
      <c r="HV72" s="65"/>
      <c r="HW72" s="65"/>
      <c r="HX72" s="65"/>
      <c r="HY72" s="65"/>
      <c r="HZ72" s="65"/>
      <c r="IA72" s="65"/>
      <c r="IB72" s="65"/>
      <c r="IC72" s="65"/>
      <c r="ID72" s="65"/>
      <c r="IE72" s="65"/>
      <c r="IF72" s="65"/>
      <c r="IG72" s="65"/>
      <c r="IH72" s="65"/>
      <c r="II72" s="65"/>
      <c r="IJ72" s="65"/>
      <c r="IK72" s="65"/>
      <c r="IL72" s="65"/>
      <c r="IM72" s="65"/>
      <c r="IN72" s="65"/>
      <c r="IO72" s="65"/>
      <c r="IP72" s="65"/>
      <c r="IQ72" s="65"/>
      <c r="IR72" s="65"/>
      <c r="IS72" s="65"/>
      <c r="IT72" s="65"/>
      <c r="IU72" s="65"/>
      <c r="IV72" s="65"/>
    </row>
    <row r="73" spans="1:256" s="64" customFormat="1" ht="33" customHeight="1">
      <c r="A73" s="298" t="s">
        <v>161</v>
      </c>
      <c r="B73" s="303" t="s">
        <v>162</v>
      </c>
      <c r="C73" s="316">
        <f t="shared" ref="C73:E73" si="1">C72/C68</f>
        <v>0.53125</v>
      </c>
      <c r="D73" s="316">
        <v>0</v>
      </c>
      <c r="E73" s="316">
        <f t="shared" si="1"/>
        <v>0.6651785714285714</v>
      </c>
      <c r="F73" s="316">
        <f>F72/F68</f>
        <v>0.61647727272727271</v>
      </c>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c r="EO73" s="65"/>
      <c r="EP73" s="65"/>
      <c r="EQ73" s="65"/>
      <c r="ER73" s="65"/>
      <c r="ES73" s="65"/>
      <c r="ET73" s="65"/>
      <c r="EU73" s="65"/>
      <c r="EV73" s="65"/>
      <c r="EW73" s="65"/>
      <c r="EX73" s="65"/>
      <c r="EY73" s="65"/>
      <c r="EZ73" s="65"/>
      <c r="FA73" s="65"/>
      <c r="FB73" s="65"/>
      <c r="FC73" s="65"/>
      <c r="FD73" s="65"/>
      <c r="FE73" s="65"/>
      <c r="FF73" s="65"/>
      <c r="FG73" s="65"/>
      <c r="FH73" s="65"/>
      <c r="FI73" s="65"/>
      <c r="FJ73" s="65"/>
      <c r="FK73" s="65"/>
      <c r="FL73" s="65"/>
      <c r="FM73" s="65"/>
      <c r="FN73" s="65"/>
      <c r="FO73" s="65"/>
      <c r="FP73" s="65"/>
      <c r="FQ73" s="65"/>
      <c r="FR73" s="65"/>
      <c r="FS73" s="65"/>
      <c r="FT73" s="65"/>
      <c r="FU73" s="65"/>
      <c r="FV73" s="65"/>
      <c r="FW73" s="65"/>
      <c r="FX73" s="65"/>
      <c r="FY73" s="65"/>
      <c r="FZ73" s="65"/>
      <c r="GA73" s="65"/>
      <c r="GB73" s="65"/>
      <c r="GC73" s="65"/>
      <c r="GD73" s="65"/>
      <c r="GE73" s="65"/>
      <c r="GF73" s="65"/>
      <c r="GG73" s="65"/>
      <c r="GH73" s="65"/>
      <c r="GI73" s="65"/>
      <c r="GJ73" s="65"/>
      <c r="GK73" s="65"/>
      <c r="GL73" s="65"/>
      <c r="GM73" s="65"/>
      <c r="GN73" s="65"/>
      <c r="GO73" s="65"/>
      <c r="GP73" s="65"/>
      <c r="GQ73" s="65"/>
      <c r="GR73" s="65"/>
      <c r="GS73" s="65"/>
      <c r="GT73" s="65"/>
      <c r="GU73" s="65"/>
      <c r="GV73" s="65"/>
      <c r="GW73" s="65"/>
      <c r="GX73" s="65"/>
      <c r="GY73" s="65"/>
      <c r="GZ73" s="65"/>
      <c r="HA73" s="65"/>
      <c r="HB73" s="65"/>
      <c r="HC73" s="65"/>
      <c r="HD73" s="65"/>
      <c r="HE73" s="65"/>
      <c r="HF73" s="65"/>
      <c r="HG73" s="65"/>
      <c r="HH73" s="65"/>
      <c r="HI73" s="65"/>
      <c r="HJ73" s="65"/>
      <c r="HK73" s="65"/>
      <c r="HL73" s="65"/>
      <c r="HM73" s="65"/>
      <c r="HN73" s="65"/>
      <c r="HO73" s="65"/>
      <c r="HP73" s="65"/>
      <c r="HQ73" s="65"/>
      <c r="HR73" s="65"/>
      <c r="HS73" s="65"/>
      <c r="HT73" s="65"/>
      <c r="HU73" s="65"/>
      <c r="HV73" s="65"/>
      <c r="HW73" s="65"/>
      <c r="HX73" s="65"/>
      <c r="HY73" s="65"/>
      <c r="HZ73" s="65"/>
      <c r="IA73" s="65"/>
      <c r="IB73" s="65"/>
      <c r="IC73" s="65"/>
      <c r="ID73" s="65"/>
      <c r="IE73" s="65"/>
      <c r="IF73" s="65"/>
      <c r="IG73" s="65"/>
      <c r="IH73" s="65"/>
      <c r="II73" s="65"/>
      <c r="IJ73" s="65"/>
      <c r="IK73" s="65"/>
      <c r="IL73" s="65"/>
      <c r="IM73" s="65"/>
      <c r="IN73" s="65"/>
      <c r="IO73" s="65"/>
      <c r="IP73" s="65"/>
      <c r="IQ73" s="65"/>
      <c r="IR73" s="65"/>
      <c r="IS73" s="65"/>
      <c r="IT73" s="65"/>
      <c r="IU73" s="65"/>
      <c r="IV73" s="65"/>
    </row>
    <row r="74" spans="1:256" s="64" customFormat="1" ht="21" customHeight="1">
      <c r="A74" s="298"/>
      <c r="B74" s="299"/>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c r="EO74" s="65"/>
      <c r="EP74" s="65"/>
      <c r="EQ74" s="65"/>
      <c r="ER74" s="65"/>
      <c r="ES74" s="65"/>
      <c r="ET74" s="65"/>
      <c r="EU74" s="65"/>
      <c r="EV74" s="65"/>
      <c r="EW74" s="65"/>
      <c r="EX74" s="65"/>
      <c r="EY74" s="65"/>
      <c r="EZ74" s="65"/>
      <c r="FA74" s="65"/>
      <c r="FB74" s="65"/>
      <c r="FC74" s="65"/>
      <c r="FD74" s="65"/>
      <c r="FE74" s="65"/>
      <c r="FF74" s="65"/>
      <c r="FG74" s="65"/>
      <c r="FH74" s="65"/>
      <c r="FI74" s="65"/>
      <c r="FJ74" s="65"/>
      <c r="FK74" s="65"/>
      <c r="FL74" s="65"/>
      <c r="FM74" s="65"/>
      <c r="FN74" s="65"/>
      <c r="FO74" s="65"/>
      <c r="FP74" s="65"/>
      <c r="FQ74" s="65"/>
      <c r="FR74" s="65"/>
      <c r="FS74" s="65"/>
      <c r="FT74" s="65"/>
      <c r="FU74" s="65"/>
      <c r="FV74" s="65"/>
      <c r="FW74" s="65"/>
      <c r="FX74" s="65"/>
      <c r="FY74" s="65"/>
      <c r="FZ74" s="65"/>
      <c r="GA74" s="65"/>
      <c r="GB74" s="65"/>
      <c r="GC74" s="65"/>
      <c r="GD74" s="65"/>
      <c r="GE74" s="65"/>
      <c r="GF74" s="65"/>
      <c r="GG74" s="65"/>
      <c r="GH74" s="65"/>
      <c r="GI74" s="65"/>
      <c r="GJ74" s="65"/>
      <c r="GK74" s="65"/>
      <c r="GL74" s="65"/>
      <c r="GM74" s="65"/>
      <c r="GN74" s="65"/>
      <c r="GO74" s="65"/>
      <c r="GP74" s="65"/>
      <c r="GQ74" s="65"/>
      <c r="GR74" s="65"/>
      <c r="GS74" s="65"/>
      <c r="GT74" s="65"/>
      <c r="GU74" s="65"/>
      <c r="GV74" s="65"/>
      <c r="GW74" s="65"/>
      <c r="GX74" s="65"/>
      <c r="GY74" s="65"/>
      <c r="GZ74" s="65"/>
      <c r="HA74" s="65"/>
      <c r="HB74" s="65"/>
      <c r="HC74" s="65"/>
      <c r="HD74" s="65"/>
      <c r="HE74" s="65"/>
      <c r="HF74" s="65"/>
      <c r="HG74" s="65"/>
      <c r="HH74" s="65"/>
      <c r="HI74" s="65"/>
      <c r="HJ74" s="65"/>
      <c r="HK74" s="65"/>
      <c r="HL74" s="65"/>
      <c r="HM74" s="65"/>
      <c r="HN74" s="65"/>
      <c r="HO74" s="65"/>
      <c r="HP74" s="65"/>
      <c r="HQ74" s="65"/>
      <c r="HR74" s="65"/>
      <c r="HS74" s="65"/>
      <c r="HT74" s="65"/>
      <c r="HU74" s="65"/>
      <c r="HV74" s="65"/>
      <c r="HW74" s="65"/>
      <c r="HX74" s="65"/>
      <c r="HY74" s="65"/>
      <c r="HZ74" s="65"/>
      <c r="IA74" s="65"/>
      <c r="IB74" s="65"/>
      <c r="IC74" s="65"/>
      <c r="ID74" s="65"/>
      <c r="IE74" s="65"/>
      <c r="IF74" s="65"/>
      <c r="IG74" s="65"/>
      <c r="IH74" s="65"/>
      <c r="II74" s="65"/>
      <c r="IJ74" s="65"/>
      <c r="IK74" s="65"/>
      <c r="IL74" s="65"/>
      <c r="IM74" s="65"/>
      <c r="IN74" s="65"/>
      <c r="IO74" s="65"/>
      <c r="IP74" s="65"/>
      <c r="IQ74" s="65"/>
      <c r="IR74" s="65"/>
      <c r="IS74" s="65"/>
      <c r="IT74" s="65"/>
      <c r="IU74" s="65"/>
      <c r="IV74" s="65"/>
    </row>
    <row r="75" spans="1:256" s="64" customFormat="1" ht="18.75" customHeight="1">
      <c r="A75" s="4"/>
      <c r="B75" s="374" t="s">
        <v>163</v>
      </c>
      <c r="C75" s="375"/>
      <c r="D75" s="375"/>
      <c r="E75" s="375"/>
      <c r="F75" s="37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c r="EO75" s="65"/>
      <c r="EP75" s="65"/>
      <c r="EQ75" s="65"/>
      <c r="ER75" s="65"/>
      <c r="ES75" s="65"/>
      <c r="ET75" s="65"/>
      <c r="EU75" s="65"/>
      <c r="EV75" s="65"/>
      <c r="EW75" s="65"/>
      <c r="EX75" s="65"/>
      <c r="EY75" s="65"/>
      <c r="EZ75" s="65"/>
      <c r="FA75" s="65"/>
      <c r="FB75" s="65"/>
      <c r="FC75" s="65"/>
      <c r="FD75" s="65"/>
      <c r="FE75" s="65"/>
      <c r="FF75" s="65"/>
      <c r="FG75" s="65"/>
      <c r="FH75" s="65"/>
      <c r="FI75" s="65"/>
      <c r="FJ75" s="65"/>
      <c r="FK75" s="65"/>
      <c r="FL75" s="65"/>
      <c r="FM75" s="65"/>
      <c r="FN75" s="65"/>
      <c r="FO75" s="65"/>
      <c r="FP75" s="65"/>
      <c r="FQ75" s="65"/>
      <c r="FR75" s="65"/>
      <c r="FS75" s="65"/>
      <c r="FT75" s="65"/>
      <c r="FU75" s="65"/>
      <c r="FV75" s="65"/>
      <c r="FW75" s="65"/>
      <c r="FX75" s="65"/>
      <c r="FY75" s="65"/>
      <c r="FZ75" s="65"/>
      <c r="GA75" s="65"/>
      <c r="GB75" s="65"/>
      <c r="GC75" s="65"/>
      <c r="GD75" s="65"/>
      <c r="GE75" s="65"/>
      <c r="GF75" s="65"/>
      <c r="GG75" s="65"/>
      <c r="GH75" s="65"/>
      <c r="GI75" s="65"/>
      <c r="GJ75" s="65"/>
      <c r="GK75" s="65"/>
      <c r="GL75" s="65"/>
      <c r="GM75" s="65"/>
      <c r="GN75" s="65"/>
      <c r="GO75" s="65"/>
      <c r="GP75" s="65"/>
      <c r="GQ75" s="65"/>
      <c r="GR75" s="65"/>
      <c r="GS75" s="65"/>
      <c r="GT75" s="65"/>
      <c r="GU75" s="65"/>
      <c r="GV75" s="65"/>
      <c r="GW75" s="65"/>
      <c r="GX75" s="65"/>
      <c r="GY75" s="65"/>
      <c r="GZ75" s="65"/>
      <c r="HA75" s="65"/>
      <c r="HB75" s="65"/>
      <c r="HC75" s="65"/>
      <c r="HD75" s="65"/>
      <c r="HE75" s="65"/>
      <c r="HF75" s="65"/>
      <c r="HG75" s="65"/>
      <c r="HH75" s="65"/>
      <c r="HI75" s="65"/>
      <c r="HJ75" s="65"/>
      <c r="HK75" s="65"/>
      <c r="HL75" s="65"/>
      <c r="HM75" s="65"/>
      <c r="HN75" s="65"/>
      <c r="HO75" s="65"/>
      <c r="HP75" s="65"/>
      <c r="HQ75" s="65"/>
      <c r="HR75" s="65"/>
      <c r="HS75" s="65"/>
      <c r="HT75" s="65"/>
      <c r="HU75" s="65"/>
      <c r="HV75" s="65"/>
      <c r="HW75" s="65"/>
      <c r="HX75" s="65"/>
      <c r="HY75" s="65"/>
      <c r="HZ75" s="65"/>
      <c r="IA75" s="65"/>
      <c r="IB75" s="65"/>
      <c r="IC75" s="65"/>
      <c r="ID75" s="65"/>
      <c r="IE75" s="65"/>
      <c r="IF75" s="65"/>
      <c r="IG75" s="65"/>
      <c r="IH75" s="65"/>
      <c r="II75" s="65"/>
      <c r="IJ75" s="65"/>
      <c r="IK75" s="65"/>
      <c r="IL75" s="65"/>
      <c r="IM75" s="65"/>
      <c r="IN75" s="65"/>
      <c r="IO75" s="65"/>
      <c r="IP75" s="65"/>
      <c r="IQ75" s="65"/>
      <c r="IR75" s="65"/>
      <c r="IS75" s="65"/>
      <c r="IT75" s="65"/>
      <c r="IU75" s="65"/>
      <c r="IV75" s="65"/>
    </row>
    <row r="76" spans="1:256" s="64" customFormat="1" ht="54.75" customHeight="1">
      <c r="A76" s="4"/>
      <c r="B76" s="377"/>
      <c r="C76" s="376" t="s">
        <v>143</v>
      </c>
      <c r="D76" s="376" t="s">
        <v>144</v>
      </c>
      <c r="E76" s="376" t="s">
        <v>145</v>
      </c>
      <c r="F76" s="376" t="s">
        <v>146</v>
      </c>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c r="EO76" s="65"/>
      <c r="EP76" s="65"/>
      <c r="EQ76" s="65"/>
      <c r="ER76" s="65"/>
      <c r="ES76" s="65"/>
      <c r="ET76" s="65"/>
      <c r="EU76" s="65"/>
      <c r="EV76" s="65"/>
      <c r="EW76" s="65"/>
      <c r="EX76" s="65"/>
      <c r="EY76" s="65"/>
      <c r="EZ76" s="65"/>
      <c r="FA76" s="65"/>
      <c r="FB76" s="65"/>
      <c r="FC76" s="65"/>
      <c r="FD76" s="65"/>
      <c r="FE76" s="65"/>
      <c r="FF76" s="65"/>
      <c r="FG76" s="65"/>
      <c r="FH76" s="65"/>
      <c r="FI76" s="65"/>
      <c r="FJ76" s="65"/>
      <c r="FK76" s="65"/>
      <c r="FL76" s="65"/>
      <c r="FM76" s="65"/>
      <c r="FN76" s="65"/>
      <c r="FO76" s="65"/>
      <c r="FP76" s="65"/>
      <c r="FQ76" s="65"/>
      <c r="FR76" s="65"/>
      <c r="FS76" s="65"/>
      <c r="FT76" s="65"/>
      <c r="FU76" s="65"/>
      <c r="FV76" s="65"/>
      <c r="FW76" s="65"/>
      <c r="FX76" s="65"/>
      <c r="FY76" s="65"/>
      <c r="FZ76" s="65"/>
      <c r="GA76" s="65"/>
      <c r="GB76" s="65"/>
      <c r="GC76" s="65"/>
      <c r="GD76" s="65"/>
      <c r="GE76" s="65"/>
      <c r="GF76" s="65"/>
      <c r="GG76" s="65"/>
      <c r="GH76" s="65"/>
      <c r="GI76" s="65"/>
      <c r="GJ76" s="65"/>
      <c r="GK76" s="65"/>
      <c r="GL76" s="65"/>
      <c r="GM76" s="65"/>
      <c r="GN76" s="65"/>
      <c r="GO76" s="65"/>
      <c r="GP76" s="65"/>
      <c r="GQ76" s="65"/>
      <c r="GR76" s="65"/>
      <c r="GS76" s="65"/>
      <c r="GT76" s="65"/>
      <c r="GU76" s="65"/>
      <c r="GV76" s="65"/>
      <c r="GW76" s="65"/>
      <c r="GX76" s="65"/>
      <c r="GY76" s="65"/>
      <c r="GZ76" s="65"/>
      <c r="HA76" s="65"/>
      <c r="HB76" s="65"/>
      <c r="HC76" s="65"/>
      <c r="HD76" s="65"/>
      <c r="HE76" s="65"/>
      <c r="HF76" s="65"/>
      <c r="HG76" s="65"/>
      <c r="HH76" s="65"/>
      <c r="HI76" s="65"/>
      <c r="HJ76" s="65"/>
      <c r="HK76" s="65"/>
      <c r="HL76" s="65"/>
      <c r="HM76" s="65"/>
      <c r="HN76" s="65"/>
      <c r="HO76" s="65"/>
      <c r="HP76" s="65"/>
      <c r="HQ76" s="65"/>
      <c r="HR76" s="65"/>
      <c r="HS76" s="65"/>
      <c r="HT76" s="65"/>
      <c r="HU76" s="65"/>
      <c r="HV76" s="65"/>
      <c r="HW76" s="65"/>
      <c r="HX76" s="65"/>
      <c r="HY76" s="65"/>
      <c r="HZ76" s="65"/>
      <c r="IA76" s="65"/>
      <c r="IB76" s="65"/>
      <c r="IC76" s="65"/>
      <c r="ID76" s="65"/>
      <c r="IE76" s="65"/>
      <c r="IF76" s="65"/>
      <c r="IG76" s="65"/>
      <c r="IH76" s="65"/>
      <c r="II76" s="65"/>
      <c r="IJ76" s="65"/>
      <c r="IK76" s="65"/>
      <c r="IL76" s="65"/>
      <c r="IM76" s="65"/>
      <c r="IN76" s="65"/>
      <c r="IO76" s="65"/>
      <c r="IP76" s="65"/>
      <c r="IQ76" s="65"/>
      <c r="IR76" s="65"/>
      <c r="IS76" s="65"/>
      <c r="IT76" s="65"/>
      <c r="IU76" s="65"/>
      <c r="IV76" s="65"/>
    </row>
    <row r="77" spans="1:256" s="64" customFormat="1" ht="25.5" customHeight="1">
      <c r="A77" s="4"/>
      <c r="B77" s="377"/>
      <c r="C77" s="376"/>
      <c r="D77" s="376"/>
      <c r="E77" s="376"/>
      <c r="F77" s="376"/>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c r="EO77" s="65"/>
      <c r="EP77" s="65"/>
      <c r="EQ77" s="65"/>
      <c r="ER77" s="65"/>
      <c r="ES77" s="65"/>
      <c r="ET77" s="65"/>
      <c r="EU77" s="65"/>
      <c r="EV77" s="65"/>
      <c r="EW77" s="65"/>
      <c r="EX77" s="65"/>
      <c r="EY77" s="65"/>
      <c r="EZ77" s="65"/>
      <c r="FA77" s="65"/>
      <c r="FB77" s="65"/>
      <c r="FC77" s="65"/>
      <c r="FD77" s="65"/>
      <c r="FE77" s="65"/>
      <c r="FF77" s="65"/>
      <c r="FG77" s="65"/>
      <c r="FH77" s="65"/>
      <c r="FI77" s="65"/>
      <c r="FJ77" s="65"/>
      <c r="FK77" s="65"/>
      <c r="FL77" s="65"/>
      <c r="FM77" s="65"/>
      <c r="FN77" s="65"/>
      <c r="FO77" s="65"/>
      <c r="FP77" s="65"/>
      <c r="FQ77" s="65"/>
      <c r="FR77" s="65"/>
      <c r="FS77" s="65"/>
      <c r="FT77" s="65"/>
      <c r="FU77" s="65"/>
      <c r="FV77" s="65"/>
      <c r="FW77" s="65"/>
      <c r="FX77" s="65"/>
      <c r="FY77" s="65"/>
      <c r="FZ77" s="65"/>
      <c r="GA77" s="65"/>
      <c r="GB77" s="65"/>
      <c r="GC77" s="65"/>
      <c r="GD77" s="65"/>
      <c r="GE77" s="65"/>
      <c r="GF77" s="65"/>
      <c r="GG77" s="65"/>
      <c r="GH77" s="65"/>
      <c r="GI77" s="65"/>
      <c r="GJ77" s="65"/>
      <c r="GK77" s="65"/>
      <c r="GL77" s="65"/>
      <c r="GM77" s="65"/>
      <c r="GN77" s="65"/>
      <c r="GO77" s="65"/>
      <c r="GP77" s="65"/>
      <c r="GQ77" s="65"/>
      <c r="GR77" s="65"/>
      <c r="GS77" s="65"/>
      <c r="GT77" s="65"/>
      <c r="GU77" s="65"/>
      <c r="GV77" s="65"/>
      <c r="GW77" s="65"/>
      <c r="GX77" s="65"/>
      <c r="GY77" s="65"/>
      <c r="GZ77" s="65"/>
      <c r="HA77" s="65"/>
      <c r="HB77" s="65"/>
      <c r="HC77" s="65"/>
      <c r="HD77" s="65"/>
      <c r="HE77" s="65"/>
      <c r="HF77" s="65"/>
      <c r="HG77" s="65"/>
      <c r="HH77" s="65"/>
      <c r="HI77" s="65"/>
      <c r="HJ77" s="65"/>
      <c r="HK77" s="65"/>
      <c r="HL77" s="65"/>
      <c r="HM77" s="65"/>
      <c r="HN77" s="65"/>
      <c r="HO77" s="65"/>
      <c r="HP77" s="65"/>
      <c r="HQ77" s="65"/>
      <c r="HR77" s="65"/>
      <c r="HS77" s="65"/>
      <c r="HT77" s="65"/>
      <c r="HU77" s="65"/>
      <c r="HV77" s="65"/>
      <c r="HW77" s="65"/>
      <c r="HX77" s="65"/>
      <c r="HY77" s="65"/>
      <c r="HZ77" s="65"/>
      <c r="IA77" s="65"/>
      <c r="IB77" s="65"/>
      <c r="IC77" s="65"/>
      <c r="ID77" s="65"/>
      <c r="IE77" s="65"/>
      <c r="IF77" s="65"/>
      <c r="IG77" s="65"/>
      <c r="IH77" s="65"/>
      <c r="II77" s="65"/>
      <c r="IJ77" s="65"/>
      <c r="IK77" s="65"/>
      <c r="IL77" s="65"/>
      <c r="IM77" s="65"/>
      <c r="IN77" s="65"/>
      <c r="IO77" s="65"/>
      <c r="IP77" s="65"/>
      <c r="IQ77" s="65"/>
      <c r="IR77" s="65"/>
      <c r="IS77" s="65"/>
      <c r="IT77" s="65"/>
      <c r="IU77" s="65"/>
      <c r="IV77" s="65"/>
    </row>
    <row r="78" spans="1:256" s="64" customFormat="1" ht="54.75" customHeight="1">
      <c r="A78" s="300" t="s">
        <v>147</v>
      </c>
      <c r="B78" s="301" t="s">
        <v>164</v>
      </c>
      <c r="C78" s="66"/>
      <c r="D78" s="66"/>
      <c r="E78" s="66"/>
      <c r="F78" s="30">
        <f t="shared" ref="F78:F84" si="2">SUM(C78:E78)</f>
        <v>0</v>
      </c>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c r="EO78" s="65"/>
      <c r="EP78" s="65"/>
      <c r="EQ78" s="65"/>
      <c r="ER78" s="65"/>
      <c r="ES78" s="65"/>
      <c r="ET78" s="65"/>
      <c r="EU78" s="65"/>
      <c r="EV78" s="65"/>
      <c r="EW78" s="65"/>
      <c r="EX78" s="65"/>
      <c r="EY78" s="65"/>
      <c r="EZ78" s="65"/>
      <c r="FA78" s="65"/>
      <c r="FB78" s="65"/>
      <c r="FC78" s="65"/>
      <c r="FD78" s="65"/>
      <c r="FE78" s="65"/>
      <c r="FF78" s="65"/>
      <c r="FG78" s="65"/>
      <c r="FH78" s="65"/>
      <c r="FI78" s="65"/>
      <c r="FJ78" s="65"/>
      <c r="FK78" s="65"/>
      <c r="FL78" s="65"/>
      <c r="FM78" s="65"/>
      <c r="FN78" s="65"/>
      <c r="FO78" s="65"/>
      <c r="FP78" s="65"/>
      <c r="FQ78" s="65"/>
      <c r="FR78" s="65"/>
      <c r="FS78" s="65"/>
      <c r="FT78" s="65"/>
      <c r="FU78" s="65"/>
      <c r="FV78" s="65"/>
      <c r="FW78" s="65"/>
      <c r="FX78" s="65"/>
      <c r="FY78" s="65"/>
      <c r="FZ78" s="65"/>
      <c r="GA78" s="65"/>
      <c r="GB78" s="65"/>
      <c r="GC78" s="65"/>
      <c r="GD78" s="65"/>
      <c r="GE78" s="65"/>
      <c r="GF78" s="65"/>
      <c r="GG78" s="65"/>
      <c r="GH78" s="65"/>
      <c r="GI78" s="65"/>
      <c r="GJ78" s="65"/>
      <c r="GK78" s="65"/>
      <c r="GL78" s="65"/>
      <c r="GM78" s="65"/>
      <c r="GN78" s="65"/>
      <c r="GO78" s="65"/>
      <c r="GP78" s="65"/>
      <c r="GQ78" s="65"/>
      <c r="GR78" s="65"/>
      <c r="GS78" s="65"/>
      <c r="GT78" s="65"/>
      <c r="GU78" s="65"/>
      <c r="GV78" s="65"/>
      <c r="GW78" s="65"/>
      <c r="GX78" s="65"/>
      <c r="GY78" s="65"/>
      <c r="GZ78" s="65"/>
      <c r="HA78" s="65"/>
      <c r="HB78" s="65"/>
      <c r="HC78" s="65"/>
      <c r="HD78" s="65"/>
      <c r="HE78" s="65"/>
      <c r="HF78" s="65"/>
      <c r="HG78" s="65"/>
      <c r="HH78" s="65"/>
      <c r="HI78" s="65"/>
      <c r="HJ78" s="65"/>
      <c r="HK78" s="65"/>
      <c r="HL78" s="65"/>
      <c r="HM78" s="65"/>
      <c r="HN78" s="65"/>
      <c r="HO78" s="65"/>
      <c r="HP78" s="65"/>
      <c r="HQ78" s="65"/>
      <c r="HR78" s="65"/>
      <c r="HS78" s="65"/>
      <c r="HT78" s="65"/>
      <c r="HU78" s="65"/>
      <c r="HV78" s="65"/>
      <c r="HW78" s="65"/>
      <c r="HX78" s="65"/>
      <c r="HY78" s="65"/>
      <c r="HZ78" s="65"/>
      <c r="IA78" s="65"/>
      <c r="IB78" s="65"/>
      <c r="IC78" s="65"/>
      <c r="ID78" s="65"/>
      <c r="IE78" s="65"/>
      <c r="IF78" s="65"/>
      <c r="IG78" s="65"/>
      <c r="IH78" s="65"/>
      <c r="II78" s="65"/>
      <c r="IJ78" s="65"/>
      <c r="IK78" s="65"/>
      <c r="IL78" s="65"/>
      <c r="IM78" s="65"/>
      <c r="IN78" s="65"/>
      <c r="IO78" s="65"/>
      <c r="IP78" s="65"/>
      <c r="IQ78" s="65"/>
      <c r="IR78" s="65"/>
      <c r="IS78" s="65"/>
      <c r="IT78" s="65"/>
      <c r="IU78" s="65"/>
      <c r="IV78" s="65"/>
    </row>
    <row r="79" spans="1:256" s="64" customFormat="1" ht="120" customHeight="1">
      <c r="A79" s="300" t="s">
        <v>149</v>
      </c>
      <c r="B79" s="302" t="s">
        <v>165</v>
      </c>
      <c r="C79" s="66"/>
      <c r="D79" s="66"/>
      <c r="E79" s="66"/>
      <c r="F79" s="30">
        <f t="shared" si="2"/>
        <v>0</v>
      </c>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c r="EO79" s="65"/>
      <c r="EP79" s="65"/>
      <c r="EQ79" s="65"/>
      <c r="ER79" s="65"/>
      <c r="ES79" s="65"/>
      <c r="ET79" s="65"/>
      <c r="EU79" s="65"/>
      <c r="EV79" s="65"/>
      <c r="EW79" s="65"/>
      <c r="EX79" s="65"/>
      <c r="EY79" s="65"/>
      <c r="EZ79" s="65"/>
      <c r="FA79" s="65"/>
      <c r="FB79" s="65"/>
      <c r="FC79" s="65"/>
      <c r="FD79" s="65"/>
      <c r="FE79" s="65"/>
      <c r="FF79" s="65"/>
      <c r="FG79" s="65"/>
      <c r="FH79" s="65"/>
      <c r="FI79" s="65"/>
      <c r="FJ79" s="65"/>
      <c r="FK79" s="65"/>
      <c r="FL79" s="65"/>
      <c r="FM79" s="65"/>
      <c r="FN79" s="65"/>
      <c r="FO79" s="65"/>
      <c r="FP79" s="65"/>
      <c r="FQ79" s="65"/>
      <c r="FR79" s="65"/>
      <c r="FS79" s="65"/>
      <c r="FT79" s="65"/>
      <c r="FU79" s="65"/>
      <c r="FV79" s="65"/>
      <c r="FW79" s="65"/>
      <c r="FX79" s="65"/>
      <c r="FY79" s="65"/>
      <c r="FZ79" s="65"/>
      <c r="GA79" s="65"/>
      <c r="GB79" s="65"/>
      <c r="GC79" s="65"/>
      <c r="GD79" s="65"/>
      <c r="GE79" s="65"/>
      <c r="GF79" s="65"/>
      <c r="GG79" s="65"/>
      <c r="GH79" s="65"/>
      <c r="GI79" s="65"/>
      <c r="GJ79" s="65"/>
      <c r="GK79" s="65"/>
      <c r="GL79" s="65"/>
      <c r="GM79" s="65"/>
      <c r="GN79" s="65"/>
      <c r="GO79" s="65"/>
      <c r="GP79" s="65"/>
      <c r="GQ79" s="65"/>
      <c r="GR79" s="65"/>
      <c r="GS79" s="65"/>
      <c r="GT79" s="65"/>
      <c r="GU79" s="65"/>
      <c r="GV79" s="65"/>
      <c r="GW79" s="65"/>
      <c r="GX79" s="65"/>
      <c r="GY79" s="65"/>
      <c r="GZ79" s="65"/>
      <c r="HA79" s="65"/>
      <c r="HB79" s="65"/>
      <c r="HC79" s="65"/>
      <c r="HD79" s="65"/>
      <c r="HE79" s="65"/>
      <c r="HF79" s="65"/>
      <c r="HG79" s="65"/>
      <c r="HH79" s="65"/>
      <c r="HI79" s="65"/>
      <c r="HJ79" s="65"/>
      <c r="HK79" s="65"/>
      <c r="HL79" s="65"/>
      <c r="HM79" s="65"/>
      <c r="HN79" s="65"/>
      <c r="HO79" s="65"/>
      <c r="HP79" s="65"/>
      <c r="HQ79" s="65"/>
      <c r="HR79" s="65"/>
      <c r="HS79" s="65"/>
      <c r="HT79" s="65"/>
      <c r="HU79" s="65"/>
      <c r="HV79" s="65"/>
      <c r="HW79" s="65"/>
      <c r="HX79" s="65"/>
      <c r="HY79" s="65"/>
      <c r="HZ79" s="65"/>
      <c r="IA79" s="65"/>
      <c r="IB79" s="65"/>
      <c r="IC79" s="65"/>
      <c r="ID79" s="65"/>
      <c r="IE79" s="65"/>
      <c r="IF79" s="65"/>
      <c r="IG79" s="65"/>
      <c r="IH79" s="65"/>
      <c r="II79" s="65"/>
      <c r="IJ79" s="65"/>
      <c r="IK79" s="65"/>
      <c r="IL79" s="65"/>
      <c r="IM79" s="65"/>
      <c r="IN79" s="65"/>
      <c r="IO79" s="65"/>
      <c r="IP79" s="65"/>
      <c r="IQ79" s="65"/>
      <c r="IR79" s="65"/>
      <c r="IS79" s="65"/>
      <c r="IT79" s="65"/>
      <c r="IU79" s="65"/>
      <c r="IV79" s="65"/>
    </row>
    <row r="80" spans="1:256" s="64" customFormat="1" ht="34.5" customHeight="1">
      <c r="A80" s="300" t="s">
        <v>151</v>
      </c>
      <c r="B80" s="301" t="s">
        <v>166</v>
      </c>
      <c r="C80" s="30">
        <f>(C78-C79)</f>
        <v>0</v>
      </c>
      <c r="D80" s="30">
        <f>(D78-D79)</f>
        <v>0</v>
      </c>
      <c r="E80" s="30">
        <f>(E78-E79)</f>
        <v>0</v>
      </c>
      <c r="F80" s="30">
        <f t="shared" si="2"/>
        <v>0</v>
      </c>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c r="EO80" s="65"/>
      <c r="EP80" s="65"/>
      <c r="EQ80" s="65"/>
      <c r="ER80" s="65"/>
      <c r="ES80" s="65"/>
      <c r="ET80" s="65"/>
      <c r="EU80" s="65"/>
      <c r="EV80" s="65"/>
      <c r="EW80" s="65"/>
      <c r="EX80" s="65"/>
      <c r="EY80" s="65"/>
      <c r="EZ80" s="65"/>
      <c r="FA80" s="65"/>
      <c r="FB80" s="65"/>
      <c r="FC80" s="65"/>
      <c r="FD80" s="65"/>
      <c r="FE80" s="65"/>
      <c r="FF80" s="65"/>
      <c r="FG80" s="65"/>
      <c r="FH80" s="65"/>
      <c r="FI80" s="65"/>
      <c r="FJ80" s="65"/>
      <c r="FK80" s="65"/>
      <c r="FL80" s="65"/>
      <c r="FM80" s="65"/>
      <c r="FN80" s="65"/>
      <c r="FO80" s="65"/>
      <c r="FP80" s="65"/>
      <c r="FQ80" s="65"/>
      <c r="FR80" s="65"/>
      <c r="FS80" s="65"/>
      <c r="FT80" s="65"/>
      <c r="FU80" s="65"/>
      <c r="FV80" s="65"/>
      <c r="FW80" s="65"/>
      <c r="FX80" s="65"/>
      <c r="FY80" s="65"/>
      <c r="FZ80" s="65"/>
      <c r="GA80" s="65"/>
      <c r="GB80" s="65"/>
      <c r="GC80" s="65"/>
      <c r="GD80" s="65"/>
      <c r="GE80" s="65"/>
      <c r="GF80" s="65"/>
      <c r="GG80" s="65"/>
      <c r="GH80" s="65"/>
      <c r="GI80" s="65"/>
      <c r="GJ80" s="65"/>
      <c r="GK80" s="65"/>
      <c r="GL80" s="65"/>
      <c r="GM80" s="65"/>
      <c r="GN80" s="65"/>
      <c r="GO80" s="65"/>
      <c r="GP80" s="65"/>
      <c r="GQ80" s="65"/>
      <c r="GR80" s="65"/>
      <c r="GS80" s="65"/>
      <c r="GT80" s="65"/>
      <c r="GU80" s="65"/>
      <c r="GV80" s="65"/>
      <c r="GW80" s="65"/>
      <c r="GX80" s="65"/>
      <c r="GY80" s="65"/>
      <c r="GZ80" s="65"/>
      <c r="HA80" s="65"/>
      <c r="HB80" s="65"/>
      <c r="HC80" s="65"/>
      <c r="HD80" s="65"/>
      <c r="HE80" s="65"/>
      <c r="HF80" s="65"/>
      <c r="HG80" s="65"/>
      <c r="HH80" s="65"/>
      <c r="HI80" s="65"/>
      <c r="HJ80" s="65"/>
      <c r="HK80" s="65"/>
      <c r="HL80" s="65"/>
      <c r="HM80" s="65"/>
      <c r="HN80" s="65"/>
      <c r="HO80" s="65"/>
      <c r="HP80" s="65"/>
      <c r="HQ80" s="65"/>
      <c r="HR80" s="65"/>
      <c r="HS80" s="65"/>
      <c r="HT80" s="65"/>
      <c r="HU80" s="65"/>
      <c r="HV80" s="65"/>
      <c r="HW80" s="65"/>
      <c r="HX80" s="65"/>
      <c r="HY80" s="65"/>
      <c r="HZ80" s="65"/>
      <c r="IA80" s="65"/>
      <c r="IB80" s="65"/>
      <c r="IC80" s="65"/>
      <c r="ID80" s="65"/>
      <c r="IE80" s="65"/>
      <c r="IF80" s="65"/>
      <c r="IG80" s="65"/>
      <c r="IH80" s="65"/>
      <c r="II80" s="65"/>
      <c r="IJ80" s="65"/>
      <c r="IK80" s="65"/>
      <c r="IL80" s="65"/>
      <c r="IM80" s="65"/>
      <c r="IN80" s="65"/>
      <c r="IO80" s="65"/>
      <c r="IP80" s="65"/>
      <c r="IQ80" s="65"/>
      <c r="IR80" s="65"/>
      <c r="IS80" s="65"/>
      <c r="IT80" s="65"/>
      <c r="IU80" s="65"/>
      <c r="IV80" s="65"/>
    </row>
    <row r="81" spans="1:256" s="64" customFormat="1" ht="52.5" customHeight="1">
      <c r="A81" s="300" t="s">
        <v>153</v>
      </c>
      <c r="B81" s="301" t="s">
        <v>167</v>
      </c>
      <c r="C81" s="66"/>
      <c r="D81" s="66"/>
      <c r="E81" s="66"/>
      <c r="F81" s="30">
        <f t="shared" si="2"/>
        <v>0</v>
      </c>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c r="EO81" s="65"/>
      <c r="EP81" s="65"/>
      <c r="EQ81" s="65"/>
      <c r="ER81" s="65"/>
      <c r="ES81" s="65"/>
      <c r="ET81" s="65"/>
      <c r="EU81" s="65"/>
      <c r="EV81" s="65"/>
      <c r="EW81" s="65"/>
      <c r="EX81" s="65"/>
      <c r="EY81" s="65"/>
      <c r="EZ81" s="65"/>
      <c r="FA81" s="65"/>
      <c r="FB81" s="65"/>
      <c r="FC81" s="65"/>
      <c r="FD81" s="65"/>
      <c r="FE81" s="65"/>
      <c r="FF81" s="65"/>
      <c r="FG81" s="65"/>
      <c r="FH81" s="65"/>
      <c r="FI81" s="65"/>
      <c r="FJ81" s="65"/>
      <c r="FK81" s="65"/>
      <c r="FL81" s="65"/>
      <c r="FM81" s="65"/>
      <c r="FN81" s="65"/>
      <c r="FO81" s="65"/>
      <c r="FP81" s="65"/>
      <c r="FQ81" s="65"/>
      <c r="FR81" s="65"/>
      <c r="FS81" s="65"/>
      <c r="FT81" s="65"/>
      <c r="FU81" s="65"/>
      <c r="FV81" s="65"/>
      <c r="FW81" s="65"/>
      <c r="FX81" s="65"/>
      <c r="FY81" s="65"/>
      <c r="FZ81" s="65"/>
      <c r="GA81" s="65"/>
      <c r="GB81" s="65"/>
      <c r="GC81" s="65"/>
      <c r="GD81" s="65"/>
      <c r="GE81" s="65"/>
      <c r="GF81" s="65"/>
      <c r="GG81" s="65"/>
      <c r="GH81" s="65"/>
      <c r="GI81" s="65"/>
      <c r="GJ81" s="65"/>
      <c r="GK81" s="65"/>
      <c r="GL81" s="65"/>
      <c r="GM81" s="65"/>
      <c r="GN81" s="65"/>
      <c r="GO81" s="65"/>
      <c r="GP81" s="65"/>
      <c r="GQ81" s="65"/>
      <c r="GR81" s="65"/>
      <c r="GS81" s="65"/>
      <c r="GT81" s="65"/>
      <c r="GU81" s="65"/>
      <c r="GV81" s="65"/>
      <c r="GW81" s="65"/>
      <c r="GX81" s="65"/>
      <c r="GY81" s="65"/>
      <c r="GZ81" s="65"/>
      <c r="HA81" s="65"/>
      <c r="HB81" s="65"/>
      <c r="HC81" s="65"/>
      <c r="HD81" s="65"/>
      <c r="HE81" s="65"/>
      <c r="HF81" s="65"/>
      <c r="HG81" s="65"/>
      <c r="HH81" s="65"/>
      <c r="HI81" s="65"/>
      <c r="HJ81" s="65"/>
      <c r="HK81" s="65"/>
      <c r="HL81" s="65"/>
      <c r="HM81" s="65"/>
      <c r="HN81" s="65"/>
      <c r="HO81" s="65"/>
      <c r="HP81" s="65"/>
      <c r="HQ81" s="65"/>
      <c r="HR81" s="65"/>
      <c r="HS81" s="65"/>
      <c r="HT81" s="65"/>
      <c r="HU81" s="65"/>
      <c r="HV81" s="65"/>
      <c r="HW81" s="65"/>
      <c r="HX81" s="65"/>
      <c r="HY81" s="65"/>
      <c r="HZ81" s="65"/>
      <c r="IA81" s="65"/>
      <c r="IB81" s="65"/>
      <c r="IC81" s="65"/>
      <c r="ID81" s="65"/>
      <c r="IE81" s="65"/>
      <c r="IF81" s="65"/>
      <c r="IG81" s="65"/>
      <c r="IH81" s="65"/>
      <c r="II81" s="65"/>
      <c r="IJ81" s="65"/>
      <c r="IK81" s="65"/>
      <c r="IL81" s="65"/>
      <c r="IM81" s="65"/>
      <c r="IN81" s="65"/>
      <c r="IO81" s="65"/>
      <c r="IP81" s="65"/>
      <c r="IQ81" s="65"/>
      <c r="IR81" s="65"/>
      <c r="IS81" s="65"/>
      <c r="IT81" s="65"/>
      <c r="IU81" s="65"/>
      <c r="IV81" s="65"/>
    </row>
    <row r="82" spans="1:256" s="64" customFormat="1" ht="68.25" customHeight="1">
      <c r="A82" s="300" t="s">
        <v>155</v>
      </c>
      <c r="B82" s="301" t="s">
        <v>168</v>
      </c>
      <c r="C82" s="66"/>
      <c r="D82" s="66"/>
      <c r="E82" s="66"/>
      <c r="F82" s="30">
        <f t="shared" si="2"/>
        <v>0</v>
      </c>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c r="EN82" s="65"/>
      <c r="EO82" s="65"/>
      <c r="EP82" s="65"/>
      <c r="EQ82" s="65"/>
      <c r="ER82" s="65"/>
      <c r="ES82" s="65"/>
      <c r="ET82" s="65"/>
      <c r="EU82" s="65"/>
      <c r="EV82" s="65"/>
      <c r="EW82" s="65"/>
      <c r="EX82" s="65"/>
      <c r="EY82" s="65"/>
      <c r="EZ82" s="65"/>
      <c r="FA82" s="65"/>
      <c r="FB82" s="65"/>
      <c r="FC82" s="65"/>
      <c r="FD82" s="65"/>
      <c r="FE82" s="65"/>
      <c r="FF82" s="65"/>
      <c r="FG82" s="65"/>
      <c r="FH82" s="65"/>
      <c r="FI82" s="65"/>
      <c r="FJ82" s="65"/>
      <c r="FK82" s="65"/>
      <c r="FL82" s="65"/>
      <c r="FM82" s="65"/>
      <c r="FN82" s="65"/>
      <c r="FO82" s="65"/>
      <c r="FP82" s="65"/>
      <c r="FQ82" s="65"/>
      <c r="FR82" s="65"/>
      <c r="FS82" s="65"/>
      <c r="FT82" s="65"/>
      <c r="FU82" s="65"/>
      <c r="FV82" s="65"/>
      <c r="FW82" s="65"/>
      <c r="FX82" s="65"/>
      <c r="FY82" s="65"/>
      <c r="FZ82" s="65"/>
      <c r="GA82" s="65"/>
      <c r="GB82" s="65"/>
      <c r="GC82" s="65"/>
      <c r="GD82" s="65"/>
      <c r="GE82" s="65"/>
      <c r="GF82" s="65"/>
      <c r="GG82" s="65"/>
      <c r="GH82" s="65"/>
      <c r="GI82" s="65"/>
      <c r="GJ82" s="65"/>
      <c r="GK82" s="65"/>
      <c r="GL82" s="65"/>
      <c r="GM82" s="65"/>
      <c r="GN82" s="65"/>
      <c r="GO82" s="65"/>
      <c r="GP82" s="65"/>
      <c r="GQ82" s="65"/>
      <c r="GR82" s="65"/>
      <c r="GS82" s="65"/>
      <c r="GT82" s="65"/>
      <c r="GU82" s="65"/>
      <c r="GV82" s="65"/>
      <c r="GW82" s="65"/>
      <c r="GX82" s="65"/>
      <c r="GY82" s="65"/>
      <c r="GZ82" s="65"/>
      <c r="HA82" s="65"/>
      <c r="HB82" s="65"/>
      <c r="HC82" s="65"/>
      <c r="HD82" s="65"/>
      <c r="HE82" s="65"/>
      <c r="HF82" s="65"/>
      <c r="HG82" s="65"/>
      <c r="HH82" s="65"/>
      <c r="HI82" s="65"/>
      <c r="HJ82" s="65"/>
      <c r="HK82" s="65"/>
      <c r="HL82" s="65"/>
      <c r="HM82" s="65"/>
      <c r="HN82" s="65"/>
      <c r="HO82" s="65"/>
      <c r="HP82" s="65"/>
      <c r="HQ82" s="65"/>
      <c r="HR82" s="65"/>
      <c r="HS82" s="65"/>
      <c r="HT82" s="65"/>
      <c r="HU82" s="65"/>
      <c r="HV82" s="65"/>
      <c r="HW82" s="65"/>
      <c r="HX82" s="65"/>
      <c r="HY82" s="65"/>
      <c r="HZ82" s="65"/>
      <c r="IA82" s="65"/>
      <c r="IB82" s="65"/>
      <c r="IC82" s="65"/>
      <c r="ID82" s="65"/>
      <c r="IE82" s="65"/>
      <c r="IF82" s="65"/>
      <c r="IG82" s="65"/>
      <c r="IH82" s="65"/>
      <c r="II82" s="65"/>
      <c r="IJ82" s="65"/>
      <c r="IK82" s="65"/>
      <c r="IL82" s="65"/>
      <c r="IM82" s="65"/>
      <c r="IN82" s="65"/>
      <c r="IO82" s="65"/>
      <c r="IP82" s="65"/>
      <c r="IQ82" s="65"/>
      <c r="IR82" s="65"/>
      <c r="IS82" s="65"/>
      <c r="IT82" s="65"/>
      <c r="IU82" s="65"/>
      <c r="IV82" s="65"/>
    </row>
    <row r="83" spans="1:256" s="64" customFormat="1" ht="65.25" customHeight="1">
      <c r="A83" s="300" t="s">
        <v>157</v>
      </c>
      <c r="B83" s="303" t="s">
        <v>169</v>
      </c>
      <c r="C83" s="66"/>
      <c r="D83" s="66"/>
      <c r="E83" s="66"/>
      <c r="F83" s="30">
        <f t="shared" si="2"/>
        <v>0</v>
      </c>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c r="EO83" s="65"/>
      <c r="EP83" s="65"/>
      <c r="EQ83" s="65"/>
      <c r="ER83" s="65"/>
      <c r="ES83" s="65"/>
      <c r="ET83" s="65"/>
      <c r="EU83" s="65"/>
      <c r="EV83" s="65"/>
      <c r="EW83" s="65"/>
      <c r="EX83" s="65"/>
      <c r="EY83" s="65"/>
      <c r="EZ83" s="65"/>
      <c r="FA83" s="65"/>
      <c r="FB83" s="65"/>
      <c r="FC83" s="65"/>
      <c r="FD83" s="65"/>
      <c r="FE83" s="65"/>
      <c r="FF83" s="65"/>
      <c r="FG83" s="65"/>
      <c r="FH83" s="65"/>
      <c r="FI83" s="65"/>
      <c r="FJ83" s="65"/>
      <c r="FK83" s="65"/>
      <c r="FL83" s="65"/>
      <c r="FM83" s="65"/>
      <c r="FN83" s="65"/>
      <c r="FO83" s="65"/>
      <c r="FP83" s="65"/>
      <c r="FQ83" s="65"/>
      <c r="FR83" s="65"/>
      <c r="FS83" s="65"/>
      <c r="FT83" s="65"/>
      <c r="FU83" s="65"/>
      <c r="FV83" s="65"/>
      <c r="FW83" s="65"/>
      <c r="FX83" s="65"/>
      <c r="FY83" s="65"/>
      <c r="FZ83" s="65"/>
      <c r="GA83" s="65"/>
      <c r="GB83" s="65"/>
      <c r="GC83" s="65"/>
      <c r="GD83" s="65"/>
      <c r="GE83" s="65"/>
      <c r="GF83" s="65"/>
      <c r="GG83" s="65"/>
      <c r="GH83" s="65"/>
      <c r="GI83" s="65"/>
      <c r="GJ83" s="65"/>
      <c r="GK83" s="65"/>
      <c r="GL83" s="65"/>
      <c r="GM83" s="65"/>
      <c r="GN83" s="65"/>
      <c r="GO83" s="65"/>
      <c r="GP83" s="65"/>
      <c r="GQ83" s="65"/>
      <c r="GR83" s="65"/>
      <c r="GS83" s="65"/>
      <c r="GT83" s="65"/>
      <c r="GU83" s="65"/>
      <c r="GV83" s="65"/>
      <c r="GW83" s="65"/>
      <c r="GX83" s="65"/>
      <c r="GY83" s="65"/>
      <c r="GZ83" s="65"/>
      <c r="HA83" s="65"/>
      <c r="HB83" s="65"/>
      <c r="HC83" s="65"/>
      <c r="HD83" s="65"/>
      <c r="HE83" s="65"/>
      <c r="HF83" s="65"/>
      <c r="HG83" s="65"/>
      <c r="HH83" s="65"/>
      <c r="HI83" s="65"/>
      <c r="HJ83" s="65"/>
      <c r="HK83" s="65"/>
      <c r="HL83" s="65"/>
      <c r="HM83" s="65"/>
      <c r="HN83" s="65"/>
      <c r="HO83" s="65"/>
      <c r="HP83" s="65"/>
      <c r="HQ83" s="65"/>
      <c r="HR83" s="65"/>
      <c r="HS83" s="65"/>
      <c r="HT83" s="65"/>
      <c r="HU83" s="65"/>
      <c r="HV83" s="65"/>
      <c r="HW83" s="65"/>
      <c r="HX83" s="65"/>
      <c r="HY83" s="65"/>
      <c r="HZ83" s="65"/>
      <c r="IA83" s="65"/>
      <c r="IB83" s="65"/>
      <c r="IC83" s="65"/>
      <c r="ID83" s="65"/>
      <c r="IE83" s="65"/>
      <c r="IF83" s="65"/>
      <c r="IG83" s="65"/>
      <c r="IH83" s="65"/>
      <c r="II83" s="65"/>
      <c r="IJ83" s="65"/>
      <c r="IK83" s="65"/>
      <c r="IL83" s="65"/>
      <c r="IM83" s="65"/>
      <c r="IN83" s="65"/>
      <c r="IO83" s="65"/>
      <c r="IP83" s="65"/>
      <c r="IQ83" s="65"/>
      <c r="IR83" s="65"/>
      <c r="IS83" s="65"/>
      <c r="IT83" s="65"/>
      <c r="IU83" s="65"/>
      <c r="IV83" s="65"/>
    </row>
    <row r="84" spans="1:256" s="64" customFormat="1" ht="31.5" customHeight="1">
      <c r="A84" s="300" t="s">
        <v>159</v>
      </c>
      <c r="B84" s="303" t="s">
        <v>160</v>
      </c>
      <c r="C84" s="30">
        <f>SUM(C81:C83)</f>
        <v>0</v>
      </c>
      <c r="D84" s="30">
        <f>SUM(D81:D83)</f>
        <v>0</v>
      </c>
      <c r="E84" s="30">
        <f>SUM(E81:E83)</f>
        <v>0</v>
      </c>
      <c r="F84" s="30">
        <f t="shared" si="2"/>
        <v>0</v>
      </c>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c r="EN84" s="65"/>
      <c r="EO84" s="65"/>
      <c r="EP84" s="65"/>
      <c r="EQ84" s="65"/>
      <c r="ER84" s="65"/>
      <c r="ES84" s="65"/>
      <c r="ET84" s="65"/>
      <c r="EU84" s="65"/>
      <c r="EV84" s="65"/>
      <c r="EW84" s="65"/>
      <c r="EX84" s="65"/>
      <c r="EY84" s="65"/>
      <c r="EZ84" s="65"/>
      <c r="FA84" s="65"/>
      <c r="FB84" s="65"/>
      <c r="FC84" s="65"/>
      <c r="FD84" s="65"/>
      <c r="FE84" s="65"/>
      <c r="FF84" s="65"/>
      <c r="FG84" s="65"/>
      <c r="FH84" s="65"/>
      <c r="FI84" s="65"/>
      <c r="FJ84" s="65"/>
      <c r="FK84" s="65"/>
      <c r="FL84" s="65"/>
      <c r="FM84" s="65"/>
      <c r="FN84" s="65"/>
      <c r="FO84" s="65"/>
      <c r="FP84" s="65"/>
      <c r="FQ84" s="65"/>
      <c r="FR84" s="65"/>
      <c r="FS84" s="65"/>
      <c r="FT84" s="65"/>
      <c r="FU84" s="65"/>
      <c r="FV84" s="65"/>
      <c r="FW84" s="65"/>
      <c r="FX84" s="65"/>
      <c r="FY84" s="65"/>
      <c r="FZ84" s="65"/>
      <c r="GA84" s="65"/>
      <c r="GB84" s="65"/>
      <c r="GC84" s="65"/>
      <c r="GD84" s="65"/>
      <c r="GE84" s="65"/>
      <c r="GF84" s="65"/>
      <c r="GG84" s="65"/>
      <c r="GH84" s="65"/>
      <c r="GI84" s="65"/>
      <c r="GJ84" s="65"/>
      <c r="GK84" s="65"/>
      <c r="GL84" s="65"/>
      <c r="GM84" s="65"/>
      <c r="GN84" s="65"/>
      <c r="GO84" s="65"/>
      <c r="GP84" s="65"/>
      <c r="GQ84" s="65"/>
      <c r="GR84" s="65"/>
      <c r="GS84" s="65"/>
      <c r="GT84" s="65"/>
      <c r="GU84" s="65"/>
      <c r="GV84" s="65"/>
      <c r="GW84" s="65"/>
      <c r="GX84" s="65"/>
      <c r="GY84" s="65"/>
      <c r="GZ84" s="65"/>
      <c r="HA84" s="65"/>
      <c r="HB84" s="65"/>
      <c r="HC84" s="65"/>
      <c r="HD84" s="65"/>
      <c r="HE84" s="65"/>
      <c r="HF84" s="65"/>
      <c r="HG84" s="65"/>
      <c r="HH84" s="65"/>
      <c r="HI84" s="65"/>
      <c r="HJ84" s="65"/>
      <c r="HK84" s="65"/>
      <c r="HL84" s="65"/>
      <c r="HM84" s="65"/>
      <c r="HN84" s="65"/>
      <c r="HO84" s="65"/>
      <c r="HP84" s="65"/>
      <c r="HQ84" s="65"/>
      <c r="HR84" s="65"/>
      <c r="HS84" s="65"/>
      <c r="HT84" s="65"/>
      <c r="HU84" s="65"/>
      <c r="HV84" s="65"/>
      <c r="HW84" s="65"/>
      <c r="HX84" s="65"/>
      <c r="HY84" s="65"/>
      <c r="HZ84" s="65"/>
      <c r="IA84" s="65"/>
      <c r="IB84" s="65"/>
      <c r="IC84" s="65"/>
      <c r="ID84" s="65"/>
      <c r="IE84" s="65"/>
      <c r="IF84" s="65"/>
      <c r="IG84" s="65"/>
      <c r="IH84" s="65"/>
      <c r="II84" s="65"/>
      <c r="IJ84" s="65"/>
      <c r="IK84" s="65"/>
      <c r="IL84" s="65"/>
      <c r="IM84" s="65"/>
      <c r="IN84" s="65"/>
      <c r="IO84" s="65"/>
      <c r="IP84" s="65"/>
      <c r="IQ84" s="65"/>
      <c r="IR84" s="65"/>
      <c r="IS84" s="65"/>
      <c r="IT84" s="65"/>
      <c r="IU84" s="65"/>
      <c r="IV84" s="65"/>
    </row>
    <row r="85" spans="1:256" s="64" customFormat="1" ht="37.5" customHeight="1">
      <c r="A85" s="300" t="s">
        <v>161</v>
      </c>
      <c r="B85" s="303" t="s">
        <v>170</v>
      </c>
      <c r="C85" s="335">
        <v>0</v>
      </c>
      <c r="D85" s="335">
        <v>0</v>
      </c>
      <c r="E85" s="335">
        <v>0</v>
      </c>
      <c r="F85" s="335">
        <v>0</v>
      </c>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c r="EN85" s="65"/>
      <c r="EO85" s="65"/>
      <c r="EP85" s="65"/>
      <c r="EQ85" s="65"/>
      <c r="ER85" s="65"/>
      <c r="ES85" s="65"/>
      <c r="ET85" s="65"/>
      <c r="EU85" s="65"/>
      <c r="EV85" s="65"/>
      <c r="EW85" s="65"/>
      <c r="EX85" s="65"/>
      <c r="EY85" s="65"/>
      <c r="EZ85" s="65"/>
      <c r="FA85" s="65"/>
      <c r="FB85" s="65"/>
      <c r="FC85" s="65"/>
      <c r="FD85" s="65"/>
      <c r="FE85" s="65"/>
      <c r="FF85" s="65"/>
      <c r="FG85" s="65"/>
      <c r="FH85" s="65"/>
      <c r="FI85" s="65"/>
      <c r="FJ85" s="65"/>
      <c r="FK85" s="65"/>
      <c r="FL85" s="65"/>
      <c r="FM85" s="65"/>
      <c r="FN85" s="65"/>
      <c r="FO85" s="65"/>
      <c r="FP85" s="65"/>
      <c r="FQ85" s="65"/>
      <c r="FR85" s="65"/>
      <c r="FS85" s="65"/>
      <c r="FT85" s="65"/>
      <c r="FU85" s="65"/>
      <c r="FV85" s="65"/>
      <c r="FW85" s="65"/>
      <c r="FX85" s="65"/>
      <c r="FY85" s="65"/>
      <c r="FZ85" s="65"/>
      <c r="GA85" s="65"/>
      <c r="GB85" s="65"/>
      <c r="GC85" s="65"/>
      <c r="GD85" s="65"/>
      <c r="GE85" s="65"/>
      <c r="GF85" s="65"/>
      <c r="GG85" s="65"/>
      <c r="GH85" s="65"/>
      <c r="GI85" s="65"/>
      <c r="GJ85" s="65"/>
      <c r="GK85" s="65"/>
      <c r="GL85" s="65"/>
      <c r="GM85" s="65"/>
      <c r="GN85" s="65"/>
      <c r="GO85" s="65"/>
      <c r="GP85" s="65"/>
      <c r="GQ85" s="65"/>
      <c r="GR85" s="65"/>
      <c r="GS85" s="65"/>
      <c r="GT85" s="65"/>
      <c r="GU85" s="65"/>
      <c r="GV85" s="65"/>
      <c r="GW85" s="65"/>
      <c r="GX85" s="65"/>
      <c r="GY85" s="65"/>
      <c r="GZ85" s="65"/>
      <c r="HA85" s="65"/>
      <c r="HB85" s="65"/>
      <c r="HC85" s="65"/>
      <c r="HD85" s="65"/>
      <c r="HE85" s="65"/>
      <c r="HF85" s="65"/>
      <c r="HG85" s="65"/>
      <c r="HH85" s="65"/>
      <c r="HI85" s="65"/>
      <c r="HJ85" s="65"/>
      <c r="HK85" s="65"/>
      <c r="HL85" s="65"/>
      <c r="HM85" s="65"/>
      <c r="HN85" s="65"/>
      <c r="HO85" s="65"/>
      <c r="HP85" s="65"/>
      <c r="HQ85" s="65"/>
      <c r="HR85" s="65"/>
      <c r="HS85" s="65"/>
      <c r="HT85" s="65"/>
      <c r="HU85" s="65"/>
      <c r="HV85" s="65"/>
      <c r="HW85" s="65"/>
      <c r="HX85" s="65"/>
      <c r="HY85" s="65"/>
      <c r="HZ85" s="65"/>
      <c r="IA85" s="65"/>
      <c r="IB85" s="65"/>
      <c r="IC85" s="65"/>
      <c r="ID85" s="65"/>
      <c r="IE85" s="65"/>
      <c r="IF85" s="65"/>
      <c r="IG85" s="65"/>
      <c r="IH85" s="65"/>
      <c r="II85" s="65"/>
      <c r="IJ85" s="65"/>
      <c r="IK85" s="65"/>
      <c r="IL85" s="65"/>
      <c r="IM85" s="65"/>
      <c r="IN85" s="65"/>
      <c r="IO85" s="65"/>
      <c r="IP85" s="65"/>
      <c r="IQ85" s="65"/>
      <c r="IR85" s="65"/>
      <c r="IS85" s="65"/>
      <c r="IT85" s="65"/>
      <c r="IU85" s="65"/>
      <c r="IV85" s="65"/>
    </row>
    <row r="86" spans="1:256" s="64" customFormat="1" ht="20.5" customHeight="1">
      <c r="A86" s="300"/>
      <c r="B86" s="299"/>
      <c r="C86" s="341"/>
      <c r="D86" s="341"/>
      <c r="E86" s="341"/>
      <c r="F86" s="341"/>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c r="BR86" s="65"/>
      <c r="BS86" s="65"/>
      <c r="BT86" s="65"/>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c r="EN86" s="65"/>
      <c r="EO86" s="65"/>
      <c r="EP86" s="65"/>
      <c r="EQ86" s="65"/>
      <c r="ER86" s="65"/>
      <c r="ES86" s="65"/>
      <c r="ET86" s="65"/>
      <c r="EU86" s="65"/>
      <c r="EV86" s="65"/>
      <c r="EW86" s="65"/>
      <c r="EX86" s="65"/>
      <c r="EY86" s="65"/>
      <c r="EZ86" s="65"/>
      <c r="FA86" s="65"/>
      <c r="FB86" s="65"/>
      <c r="FC86" s="65"/>
      <c r="FD86" s="65"/>
      <c r="FE86" s="65"/>
      <c r="FF86" s="65"/>
      <c r="FG86" s="65"/>
      <c r="FH86" s="65"/>
      <c r="FI86" s="65"/>
      <c r="FJ86" s="65"/>
      <c r="FK86" s="65"/>
      <c r="FL86" s="65"/>
      <c r="FM86" s="65"/>
      <c r="FN86" s="65"/>
      <c r="FO86" s="65"/>
      <c r="FP86" s="65"/>
      <c r="FQ86" s="65"/>
      <c r="FR86" s="65"/>
      <c r="FS86" s="65"/>
      <c r="FT86" s="65"/>
      <c r="FU86" s="65"/>
      <c r="FV86" s="65"/>
      <c r="FW86" s="65"/>
      <c r="FX86" s="65"/>
      <c r="FY86" s="65"/>
      <c r="FZ86" s="65"/>
      <c r="GA86" s="65"/>
      <c r="GB86" s="65"/>
      <c r="GC86" s="65"/>
      <c r="GD86" s="65"/>
      <c r="GE86" s="65"/>
      <c r="GF86" s="65"/>
      <c r="GG86" s="65"/>
      <c r="GH86" s="65"/>
      <c r="GI86" s="65"/>
      <c r="GJ86" s="65"/>
      <c r="GK86" s="65"/>
      <c r="GL86" s="65"/>
      <c r="GM86" s="65"/>
      <c r="GN86" s="65"/>
      <c r="GO86" s="65"/>
      <c r="GP86" s="65"/>
      <c r="GQ86" s="65"/>
      <c r="GR86" s="65"/>
      <c r="GS86" s="65"/>
      <c r="GT86" s="65"/>
      <c r="GU86" s="65"/>
      <c r="GV86" s="65"/>
      <c r="GW86" s="65"/>
      <c r="GX86" s="65"/>
      <c r="GY86" s="65"/>
      <c r="GZ86" s="65"/>
      <c r="HA86" s="65"/>
      <c r="HB86" s="65"/>
      <c r="HC86" s="65"/>
      <c r="HD86" s="65"/>
      <c r="HE86" s="65"/>
      <c r="HF86" s="65"/>
      <c r="HG86" s="65"/>
      <c r="HH86" s="65"/>
      <c r="HI86" s="65"/>
      <c r="HJ86" s="65"/>
      <c r="HK86" s="65"/>
      <c r="HL86" s="65"/>
      <c r="HM86" s="65"/>
      <c r="HN86" s="65"/>
      <c r="HO86" s="65"/>
      <c r="HP86" s="65"/>
      <c r="HQ86" s="65"/>
      <c r="HR86" s="65"/>
      <c r="HS86" s="65"/>
      <c r="HT86" s="65"/>
      <c r="HU86" s="65"/>
      <c r="HV86" s="65"/>
      <c r="HW86" s="65"/>
      <c r="HX86" s="65"/>
      <c r="HY86" s="65"/>
      <c r="HZ86" s="65"/>
      <c r="IA86" s="65"/>
      <c r="IB86" s="65"/>
      <c r="IC86" s="65"/>
      <c r="ID86" s="65"/>
      <c r="IE86" s="65"/>
      <c r="IF86" s="65"/>
      <c r="IG86" s="65"/>
      <c r="IH86" s="65"/>
      <c r="II86" s="65"/>
      <c r="IJ86" s="65"/>
      <c r="IK86" s="65"/>
      <c r="IL86" s="65"/>
      <c r="IM86" s="65"/>
      <c r="IN86" s="65"/>
      <c r="IO86" s="65"/>
      <c r="IP86" s="65"/>
      <c r="IQ86" s="65"/>
      <c r="IR86" s="65"/>
      <c r="IS86" s="65"/>
      <c r="IT86" s="65"/>
      <c r="IU86" s="65"/>
      <c r="IV86" s="65"/>
    </row>
    <row r="87" spans="1:256" ht="13">
      <c r="A87" s="4"/>
      <c r="B87" s="6" t="s">
        <v>171</v>
      </c>
      <c r="C87" s="3"/>
      <c r="D87" s="3"/>
      <c r="E87" s="3"/>
      <c r="F87" s="10"/>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row>
    <row r="88" spans="1:256" ht="32.25" customHeight="1">
      <c r="A88" s="4"/>
      <c r="B88" s="378" t="s">
        <v>172</v>
      </c>
      <c r="C88" s="378"/>
      <c r="D88" s="378"/>
      <c r="E88" s="378"/>
      <c r="F88" s="378"/>
    </row>
    <row r="89" spans="1:256" ht="13">
      <c r="A89" s="4"/>
      <c r="B89" s="401"/>
      <c r="C89" s="401"/>
      <c r="D89" s="401"/>
      <c r="E89" s="67" t="s">
        <v>173</v>
      </c>
      <c r="F89" s="67" t="s">
        <v>174</v>
      </c>
    </row>
    <row r="90" spans="1:256" s="62" customFormat="1" ht="23.25" customHeight="1">
      <c r="A90" s="5" t="s">
        <v>175</v>
      </c>
      <c r="B90" s="372" t="s">
        <v>176</v>
      </c>
      <c r="C90" s="373"/>
      <c r="D90" s="373"/>
      <c r="E90" s="150"/>
      <c r="F90" s="68"/>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row>
    <row r="91" spans="1:256" s="62" customFormat="1" ht="94.5" customHeight="1">
      <c r="A91" s="5" t="s">
        <v>177</v>
      </c>
      <c r="B91" s="402" t="s">
        <v>178</v>
      </c>
      <c r="C91" s="403"/>
      <c r="D91" s="403"/>
      <c r="E91" s="150"/>
      <c r="F91" s="68"/>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row>
    <row r="92" spans="1:256" s="62" customFormat="1" ht="13.5" customHeight="1">
      <c r="A92" s="5" t="s">
        <v>179</v>
      </c>
      <c r="B92" s="372" t="s">
        <v>180</v>
      </c>
      <c r="C92" s="373"/>
      <c r="D92" s="373"/>
      <c r="E92" s="68">
        <f>E90-E91</f>
        <v>0</v>
      </c>
      <c r="F92" s="68">
        <f>F90-F91</f>
        <v>0</v>
      </c>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row>
    <row r="93" spans="1:256" s="62" customFormat="1" ht="16.5" customHeight="1">
      <c r="A93" s="5" t="s">
        <v>181</v>
      </c>
      <c r="B93" s="372" t="s">
        <v>182</v>
      </c>
      <c r="C93" s="373"/>
      <c r="D93" s="373"/>
      <c r="E93" s="69"/>
      <c r="F93" s="68"/>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row>
    <row r="94" spans="1:256" s="62" customFormat="1" ht="27.75" customHeight="1">
      <c r="A94" s="5" t="s">
        <v>183</v>
      </c>
      <c r="B94" s="372" t="s">
        <v>184</v>
      </c>
      <c r="C94" s="373"/>
      <c r="D94" s="373"/>
      <c r="E94" s="69"/>
      <c r="F94" s="68"/>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row>
    <row r="95" spans="1:256" s="62" customFormat="1" ht="13.5" customHeight="1">
      <c r="A95" s="5" t="s">
        <v>185</v>
      </c>
      <c r="B95" s="372" t="s">
        <v>186</v>
      </c>
      <c r="C95" s="373"/>
      <c r="D95" s="373"/>
      <c r="E95" s="69"/>
      <c r="F95" s="68"/>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row>
    <row r="96" spans="1:256" s="62" customFormat="1" ht="27" customHeight="1">
      <c r="A96" s="5" t="s">
        <v>187</v>
      </c>
      <c r="B96" s="372" t="s">
        <v>188</v>
      </c>
      <c r="C96" s="373"/>
      <c r="D96" s="373"/>
      <c r="E96" s="69"/>
      <c r="F96" s="68"/>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row>
    <row r="97" spans="1:6" s="62" customFormat="1" ht="12.75" customHeight="1">
      <c r="A97" s="5" t="s">
        <v>189</v>
      </c>
      <c r="B97" s="372" t="s">
        <v>190</v>
      </c>
      <c r="C97" s="373"/>
      <c r="D97" s="373"/>
      <c r="E97" s="69"/>
      <c r="F97" s="68"/>
    </row>
    <row r="98" spans="1:6" s="62" customFormat="1" ht="12.75" customHeight="1">
      <c r="A98" s="5" t="s">
        <v>191</v>
      </c>
      <c r="B98" s="372" t="s">
        <v>192</v>
      </c>
      <c r="C98" s="373"/>
      <c r="D98" s="373"/>
      <c r="E98" s="69"/>
      <c r="F98" s="68"/>
    </row>
    <row r="99" spans="1:6" s="62" customFormat="1" ht="12.75" customHeight="1">
      <c r="A99" s="5" t="s">
        <v>193</v>
      </c>
      <c r="B99" s="372" t="s">
        <v>194</v>
      </c>
      <c r="C99" s="373"/>
      <c r="D99" s="373"/>
      <c r="E99" s="69"/>
      <c r="F99" s="68"/>
    </row>
    <row r="100" spans="1:6" s="62" customFormat="1" ht="12.75" customHeight="1">
      <c r="A100" s="5"/>
      <c r="B100" s="336"/>
      <c r="C100" s="336"/>
      <c r="D100" s="336"/>
      <c r="E100" s="337"/>
      <c r="F100" s="338"/>
    </row>
    <row r="101" spans="1:6" ht="13">
      <c r="B101" s="6" t="s">
        <v>195</v>
      </c>
    </row>
    <row r="102" spans="1:6" ht="30.75" customHeight="1">
      <c r="B102" s="353" t="s">
        <v>196</v>
      </c>
      <c r="C102" s="369"/>
      <c r="D102" s="369"/>
      <c r="E102" s="369"/>
      <c r="F102" s="369"/>
    </row>
    <row r="103" spans="1:6" ht="18" customHeight="1">
      <c r="B103" s="397" t="s">
        <v>197</v>
      </c>
      <c r="C103" s="397"/>
      <c r="D103" s="397"/>
      <c r="E103" s="397"/>
      <c r="F103" s="397"/>
    </row>
    <row r="104" spans="1:6" ht="88.5" customHeight="1">
      <c r="B104" s="399" t="s">
        <v>198</v>
      </c>
      <c r="C104" s="399"/>
      <c r="D104" s="399"/>
      <c r="E104" s="399"/>
      <c r="F104" s="400"/>
    </row>
    <row r="105" spans="1:6" ht="59.25" customHeight="1">
      <c r="A105" s="5" t="s">
        <v>199</v>
      </c>
      <c r="B105" s="367" t="s">
        <v>200</v>
      </c>
      <c r="C105" s="368"/>
      <c r="D105" s="368"/>
      <c r="E105" s="368"/>
      <c r="F105" s="70">
        <v>0.8340807174887892</v>
      </c>
    </row>
    <row r="106" spans="1:6"/>
    <row r="108" spans="1:6" ht="65.25" hidden="1" customHeight="1"/>
    <row r="109" spans="1:6" ht="51.75" hidden="1" customHeight="1"/>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sheetData>
  <mergeCells count="56">
    <mergeCell ref="B104:F104"/>
    <mergeCell ref="B89:D89"/>
    <mergeCell ref="B88:F88"/>
    <mergeCell ref="B91:D91"/>
    <mergeCell ref="B90:D90"/>
    <mergeCell ref="B92:D92"/>
    <mergeCell ref="B99:D99"/>
    <mergeCell ref="B41:C41"/>
    <mergeCell ref="B56:F56"/>
    <mergeCell ref="B31:C31"/>
    <mergeCell ref="B32:C32"/>
    <mergeCell ref="B103:F103"/>
    <mergeCell ref="E76:E77"/>
    <mergeCell ref="B58:IV60"/>
    <mergeCell ref="B62:F62"/>
    <mergeCell ref="B63:F63"/>
    <mergeCell ref="B27:F27"/>
    <mergeCell ref="B30:F30"/>
    <mergeCell ref="B57:F57"/>
    <mergeCell ref="F64:F65"/>
    <mergeCell ref="B64:B65"/>
    <mergeCell ref="B28:F28"/>
    <mergeCell ref="B29:F29"/>
    <mergeCell ref="B61:F61"/>
    <mergeCell ref="B37:C37"/>
    <mergeCell ref="B38:C38"/>
    <mergeCell ref="B39:C39"/>
    <mergeCell ref="B40:C40"/>
    <mergeCell ref="B34:C34"/>
    <mergeCell ref="B36:C36"/>
    <mergeCell ref="B33:C33"/>
    <mergeCell ref="B35:C35"/>
    <mergeCell ref="A1:F1"/>
    <mergeCell ref="B3:F3"/>
    <mergeCell ref="C6:D6"/>
    <mergeCell ref="E6:F6"/>
    <mergeCell ref="B26:F26"/>
    <mergeCell ref="B4:F4"/>
    <mergeCell ref="B5:F5"/>
    <mergeCell ref="B6:B7"/>
    <mergeCell ref="B105:E105"/>
    <mergeCell ref="B102:F102"/>
    <mergeCell ref="E64:E65"/>
    <mergeCell ref="B95:D95"/>
    <mergeCell ref="B96:D96"/>
    <mergeCell ref="B97:D97"/>
    <mergeCell ref="B98:D98"/>
    <mergeCell ref="B75:F75"/>
    <mergeCell ref="C64:C65"/>
    <mergeCell ref="D64:D65"/>
    <mergeCell ref="F76:F77"/>
    <mergeCell ref="B93:D93"/>
    <mergeCell ref="B94:D94"/>
    <mergeCell ref="B76:B77"/>
    <mergeCell ref="C76:C77"/>
    <mergeCell ref="D76:D77"/>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2019-2020</oddHeader>
    <oddFooter>&amp;LCDS-B&amp;RPage &amp;P</oddFooter>
  </headerFooter>
  <rowBreaks count="1" manualBreakCount="1">
    <brk id="8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96"/>
  <sheetViews>
    <sheetView showGridLines="0" showRuler="0" showWhiteSpace="0" zoomScaleNormal="100" workbookViewId="0">
      <selection sqref="A1:F1"/>
    </sheetView>
  </sheetViews>
  <sheetFormatPr defaultColWidth="0" defaultRowHeight="12.5" zeroHeight="1"/>
  <cols>
    <col min="1" max="1" width="4.453125" style="4" customWidth="1"/>
    <col min="2" max="2" width="29" style="3" customWidth="1"/>
    <col min="3" max="6" width="14.7265625" style="3" customWidth="1"/>
    <col min="7" max="7" width="8.54296875" style="3" customWidth="1"/>
    <col min="8" max="8" width="0.7265625" style="3" customWidth="1"/>
    <col min="9" max="16384" width="0" style="3" hidden="1"/>
  </cols>
  <sheetData>
    <row r="1" spans="1:6" ht="18">
      <c r="A1" s="351" t="s">
        <v>201</v>
      </c>
      <c r="B1" s="439"/>
      <c r="C1" s="439"/>
      <c r="D1" s="439"/>
      <c r="E1" s="439"/>
      <c r="F1" s="439"/>
    </row>
    <row r="2" spans="1:6" ht="15.5">
      <c r="B2" s="60" t="s">
        <v>202</v>
      </c>
    </row>
    <row r="3" spans="1:6">
      <c r="A3" s="443" t="s">
        <v>203</v>
      </c>
      <c r="B3" s="353" t="s">
        <v>204</v>
      </c>
      <c r="C3" s="445"/>
      <c r="D3" s="445"/>
      <c r="E3" s="445"/>
      <c r="F3" s="445"/>
    </row>
    <row r="4" spans="1:6" ht="19.5" customHeight="1">
      <c r="A4" s="444"/>
      <c r="B4" s="445"/>
      <c r="C4" s="445"/>
      <c r="D4" s="445"/>
      <c r="E4" s="445"/>
      <c r="F4" s="445"/>
    </row>
    <row r="5" spans="1:6" ht="15.75" customHeight="1">
      <c r="A5" s="71"/>
      <c r="B5" s="378" t="s">
        <v>205</v>
      </c>
      <c r="C5" s="378"/>
      <c r="D5" s="378"/>
      <c r="E5" s="378"/>
      <c r="F5" s="378"/>
    </row>
    <row r="6" spans="1:6" ht="60" customHeight="1">
      <c r="A6" s="72"/>
      <c r="B6" s="378" t="s">
        <v>206</v>
      </c>
      <c r="C6" s="378"/>
      <c r="D6" s="378"/>
      <c r="E6" s="378"/>
      <c r="F6" s="378"/>
    </row>
    <row r="7" spans="1:6" ht="24" customHeight="1">
      <c r="B7" s="378" t="s">
        <v>207</v>
      </c>
      <c r="C7" s="378"/>
      <c r="D7" s="378"/>
      <c r="E7" s="378"/>
      <c r="F7" s="378"/>
    </row>
    <row r="8" spans="1:6" ht="13">
      <c r="A8" s="5"/>
      <c r="B8" s="354" t="s">
        <v>208</v>
      </c>
      <c r="C8" s="355"/>
      <c r="D8" s="356"/>
      <c r="E8" s="30">
        <v>143</v>
      </c>
    </row>
    <row r="9" spans="1:6" ht="13">
      <c r="A9" s="5"/>
      <c r="B9" s="394" t="s">
        <v>209</v>
      </c>
      <c r="C9" s="426"/>
      <c r="D9" s="427"/>
      <c r="E9" s="31">
        <v>179</v>
      </c>
    </row>
    <row r="10" spans="1:6" ht="13">
      <c r="A10" s="5"/>
      <c r="C10" s="73"/>
      <c r="D10" s="73"/>
    </row>
    <row r="11" spans="1:6" ht="13">
      <c r="A11" s="5"/>
      <c r="B11" s="394" t="s">
        <v>210</v>
      </c>
      <c r="C11" s="426"/>
      <c r="D11" s="427"/>
      <c r="E11" s="31">
        <v>128</v>
      </c>
    </row>
    <row r="12" spans="1:6" ht="13">
      <c r="A12" s="5"/>
      <c r="B12" s="394" t="s">
        <v>211</v>
      </c>
      <c r="C12" s="426"/>
      <c r="D12" s="427"/>
      <c r="E12" s="31">
        <v>176</v>
      </c>
    </row>
    <row r="13" spans="1:6" ht="13">
      <c r="A13" s="5"/>
      <c r="C13" s="9"/>
      <c r="D13" s="9"/>
    </row>
    <row r="14" spans="1:6" ht="13">
      <c r="A14" s="5"/>
      <c r="B14" s="394" t="s">
        <v>212</v>
      </c>
      <c r="C14" s="426"/>
      <c r="D14" s="427"/>
      <c r="E14" s="31">
        <v>72</v>
      </c>
    </row>
    <row r="15" spans="1:6" ht="13">
      <c r="A15" s="5"/>
      <c r="B15" s="394" t="s">
        <v>213</v>
      </c>
      <c r="C15" s="426"/>
      <c r="D15" s="427"/>
      <c r="E15" s="31">
        <v>5</v>
      </c>
    </row>
    <row r="16" spans="1:6" ht="13">
      <c r="A16" s="5"/>
      <c r="C16" s="9"/>
      <c r="D16" s="9"/>
    </row>
    <row r="17" spans="1:6" ht="13">
      <c r="A17" s="5"/>
      <c r="B17" s="392" t="s">
        <v>214</v>
      </c>
      <c r="C17" s="426"/>
      <c r="D17" s="427"/>
      <c r="E17" s="31">
        <v>103</v>
      </c>
    </row>
    <row r="18" spans="1:6" ht="13">
      <c r="A18" s="5"/>
      <c r="B18" s="394" t="s">
        <v>215</v>
      </c>
      <c r="C18" s="426"/>
      <c r="D18" s="427"/>
      <c r="E18" s="31">
        <v>14</v>
      </c>
    </row>
    <row r="19" spans="1:6"/>
    <row r="20" spans="1:6" ht="18" customHeight="1">
      <c r="A20" s="5" t="s">
        <v>216</v>
      </c>
      <c r="B20" s="416" t="s">
        <v>217</v>
      </c>
      <c r="C20" s="353"/>
      <c r="D20" s="353"/>
      <c r="E20" s="353"/>
      <c r="F20" s="352"/>
    </row>
    <row r="21" spans="1:6" ht="16.5" customHeight="1">
      <c r="A21" s="5"/>
      <c r="B21" s="378" t="s">
        <v>218</v>
      </c>
      <c r="C21" s="378"/>
      <c r="D21" s="378"/>
      <c r="E21" s="378"/>
      <c r="F21" s="378"/>
    </row>
    <row r="22" spans="1:6" ht="13.5" customHeight="1">
      <c r="A22" s="5"/>
      <c r="B22" s="65"/>
      <c r="C22" s="65"/>
      <c r="D22" s="65"/>
      <c r="E22" s="65"/>
      <c r="F22" s="65"/>
    </row>
    <row r="23" spans="1:6" ht="13">
      <c r="A23" s="5"/>
      <c r="B23" s="74"/>
      <c r="D23" s="75" t="s">
        <v>19</v>
      </c>
      <c r="E23" s="75" t="s">
        <v>21</v>
      </c>
    </row>
    <row r="24" spans="1:6" ht="13">
      <c r="A24" s="5"/>
      <c r="B24" s="434" t="s">
        <v>219</v>
      </c>
      <c r="C24" s="434"/>
      <c r="D24" s="304" t="s">
        <v>220</v>
      </c>
      <c r="E24" s="304" t="s">
        <v>221</v>
      </c>
    </row>
    <row r="25" spans="1:6" ht="13">
      <c r="A25" s="5"/>
      <c r="B25" s="76"/>
      <c r="C25" s="76"/>
      <c r="D25" s="77"/>
      <c r="E25" s="77"/>
    </row>
    <row r="26" spans="1:6" ht="13">
      <c r="A26" s="5"/>
      <c r="B26" s="407" t="s">
        <v>222</v>
      </c>
      <c r="C26" s="407"/>
      <c r="D26" s="407"/>
      <c r="F26" s="9"/>
    </row>
    <row r="27" spans="1:6" ht="13">
      <c r="A27" s="5"/>
      <c r="B27" s="78"/>
      <c r="C27" s="78"/>
      <c r="D27" s="78"/>
      <c r="E27" s="79"/>
      <c r="F27" s="9"/>
    </row>
    <row r="28" spans="1:6" ht="13">
      <c r="A28" s="5"/>
      <c r="B28" s="422" t="s">
        <v>223</v>
      </c>
      <c r="C28" s="422"/>
      <c r="D28" s="422"/>
      <c r="E28" s="67" t="s">
        <v>123</v>
      </c>
      <c r="F28" s="9"/>
    </row>
    <row r="29" spans="1:6" ht="13">
      <c r="A29" s="5"/>
      <c r="B29" s="394" t="s">
        <v>224</v>
      </c>
      <c r="C29" s="426"/>
      <c r="D29" s="427"/>
      <c r="E29" s="31">
        <v>0</v>
      </c>
      <c r="F29" s="9"/>
    </row>
    <row r="30" spans="1:6" ht="13">
      <c r="A30" s="5"/>
      <c r="B30" s="442" t="s">
        <v>225</v>
      </c>
      <c r="C30" s="442"/>
      <c r="D30" s="442"/>
      <c r="E30" s="31">
        <v>19</v>
      </c>
      <c r="F30" s="9"/>
    </row>
    <row r="31" spans="1:6" ht="13">
      <c r="A31" s="5"/>
      <c r="B31" s="442" t="s">
        <v>226</v>
      </c>
      <c r="C31" s="442"/>
      <c r="D31" s="442"/>
      <c r="E31" s="31">
        <v>8</v>
      </c>
    </row>
    <row r="32" spans="1:6" ht="13">
      <c r="A32" s="5"/>
      <c r="B32" s="419"/>
      <c r="C32" s="352"/>
      <c r="D32" s="352"/>
      <c r="E32" s="80"/>
      <c r="F32" s="77"/>
    </row>
    <row r="33" spans="1:6" ht="13">
      <c r="A33" s="5"/>
      <c r="B33" s="81" t="s">
        <v>227</v>
      </c>
      <c r="D33" s="75" t="s">
        <v>19</v>
      </c>
      <c r="E33" s="77" t="s">
        <v>21</v>
      </c>
    </row>
    <row r="34" spans="1:6" ht="13">
      <c r="A34" s="5"/>
      <c r="B34" s="435" t="s">
        <v>228</v>
      </c>
      <c r="C34" s="436"/>
      <c r="D34" s="31"/>
      <c r="E34" s="31" t="s">
        <v>20</v>
      </c>
    </row>
    <row r="35" spans="1:6" ht="13">
      <c r="A35" s="5"/>
      <c r="B35" s="435" t="s">
        <v>229</v>
      </c>
      <c r="C35" s="436"/>
      <c r="D35" s="31"/>
      <c r="E35" s="31" t="s">
        <v>20</v>
      </c>
    </row>
    <row r="36" spans="1:6"/>
    <row r="37" spans="1:6" ht="15.5">
      <c r="A37" s="82"/>
      <c r="B37" s="60" t="s">
        <v>230</v>
      </c>
    </row>
    <row r="38" spans="1:6" ht="12.75" customHeight="1">
      <c r="A38" s="82"/>
      <c r="B38" s="60"/>
    </row>
    <row r="39" spans="1:6" ht="13">
      <c r="A39" s="5" t="s">
        <v>231</v>
      </c>
      <c r="B39" s="6" t="s">
        <v>232</v>
      </c>
    </row>
    <row r="40" spans="1:6" ht="33.75" customHeight="1">
      <c r="A40" s="5"/>
      <c r="B40" s="454" t="s">
        <v>233</v>
      </c>
      <c r="C40" s="454"/>
      <c r="D40" s="454"/>
      <c r="E40" s="454"/>
      <c r="F40" s="454"/>
    </row>
    <row r="41" spans="1:6" ht="14.25" customHeight="1">
      <c r="A41" s="31" t="s">
        <v>20</v>
      </c>
      <c r="B41" s="455" t="s">
        <v>234</v>
      </c>
      <c r="C41" s="454"/>
      <c r="D41" s="454"/>
      <c r="F41" s="9"/>
    </row>
    <row r="42" spans="1:6" ht="14.25" customHeight="1">
      <c r="A42" s="31"/>
      <c r="B42" s="456" t="s">
        <v>235</v>
      </c>
      <c r="C42" s="457"/>
      <c r="D42" s="457"/>
      <c r="F42" s="9"/>
    </row>
    <row r="43" spans="1:6" ht="13.5" customHeight="1">
      <c r="A43" s="31"/>
      <c r="B43" s="455" t="s">
        <v>236</v>
      </c>
      <c r="C43" s="454"/>
      <c r="D43" s="454"/>
      <c r="F43" s="9"/>
    </row>
    <row r="44" spans="1:6"/>
    <row r="45" spans="1:6" ht="30" customHeight="1">
      <c r="A45" s="5" t="s">
        <v>237</v>
      </c>
      <c r="B45" s="431" t="s">
        <v>238</v>
      </c>
      <c r="C45" s="431"/>
      <c r="D45" s="431"/>
      <c r="E45" s="431"/>
      <c r="F45" s="352"/>
    </row>
    <row r="46" spans="1:6">
      <c r="A46" s="31"/>
      <c r="B46" s="397" t="s">
        <v>239</v>
      </c>
      <c r="C46" s="397"/>
      <c r="D46" s="77"/>
      <c r="F46" s="9"/>
    </row>
    <row r="47" spans="1:6">
      <c r="A47" s="31"/>
      <c r="B47" s="425" t="s">
        <v>240</v>
      </c>
      <c r="C47" s="397"/>
      <c r="D47" s="77"/>
      <c r="F47" s="9"/>
    </row>
    <row r="48" spans="1:6" ht="12.75" customHeight="1">
      <c r="A48" s="31" t="s">
        <v>20</v>
      </c>
      <c r="B48" s="397" t="s">
        <v>241</v>
      </c>
      <c r="C48" s="397"/>
      <c r="D48" s="77"/>
      <c r="F48" s="9"/>
    </row>
    <row r="49" spans="1:6"/>
    <row r="50" spans="1:6" ht="54.75" customHeight="1">
      <c r="A50" s="5" t="s">
        <v>242</v>
      </c>
      <c r="B50" s="416" t="s">
        <v>243</v>
      </c>
      <c r="C50" s="353"/>
      <c r="D50" s="353"/>
      <c r="E50" s="353"/>
      <c r="F50" s="352"/>
    </row>
    <row r="51" spans="1:6" ht="23">
      <c r="A51" s="5"/>
      <c r="B51" s="83"/>
      <c r="C51" s="84" t="s">
        <v>244</v>
      </c>
      <c r="D51" s="85" t="s">
        <v>245</v>
      </c>
      <c r="E51" s="86"/>
    </row>
    <row r="52" spans="1:6" ht="13">
      <c r="A52" s="5"/>
      <c r="B52" s="87" t="s">
        <v>246</v>
      </c>
      <c r="C52" s="31">
        <v>12</v>
      </c>
      <c r="D52" s="32"/>
    </row>
    <row r="53" spans="1:6" ht="13">
      <c r="A53" s="5"/>
      <c r="B53" s="87" t="s">
        <v>247</v>
      </c>
      <c r="C53" s="31"/>
      <c r="D53" s="32"/>
    </row>
    <row r="54" spans="1:6" ht="13">
      <c r="A54" s="5"/>
      <c r="B54" s="87" t="s">
        <v>248</v>
      </c>
      <c r="C54" s="31"/>
      <c r="D54" s="32"/>
    </row>
    <row r="55" spans="1:6" ht="13">
      <c r="A55" s="5"/>
      <c r="B55" s="87" t="s">
        <v>249</v>
      </c>
      <c r="C55" s="31"/>
      <c r="D55" s="32"/>
    </row>
    <row r="56" spans="1:6" ht="25">
      <c r="A56" s="5"/>
      <c r="B56" s="88" t="s">
        <v>250</v>
      </c>
      <c r="C56" s="31"/>
      <c r="D56" s="32"/>
    </row>
    <row r="57" spans="1:6" ht="13">
      <c r="A57" s="5"/>
      <c r="B57" s="87" t="s">
        <v>251</v>
      </c>
      <c r="C57" s="31"/>
      <c r="D57" s="32"/>
    </row>
    <row r="58" spans="1:6" ht="13">
      <c r="A58" s="5"/>
      <c r="B58" s="87" t="s">
        <v>252</v>
      </c>
      <c r="C58" s="31"/>
      <c r="D58" s="32"/>
    </row>
    <row r="59" spans="1:6" ht="13">
      <c r="A59" s="5"/>
      <c r="B59" s="87" t="s">
        <v>253</v>
      </c>
      <c r="C59" s="31"/>
      <c r="D59" s="32"/>
    </row>
    <row r="60" spans="1:6" ht="13">
      <c r="A60" s="5"/>
      <c r="B60" s="89" t="s">
        <v>254</v>
      </c>
      <c r="C60" s="31"/>
      <c r="D60" s="32"/>
    </row>
    <row r="61" spans="1:6" ht="13">
      <c r="A61" s="5"/>
      <c r="B61" s="90" t="s">
        <v>255</v>
      </c>
      <c r="C61" s="32"/>
      <c r="D61" s="32"/>
    </row>
    <row r="62" spans="1:6" ht="13">
      <c r="A62" s="5"/>
      <c r="B62" s="90" t="s">
        <v>256</v>
      </c>
      <c r="C62" s="32"/>
      <c r="D62" s="32"/>
    </row>
    <row r="63" spans="1:6" ht="13">
      <c r="A63" s="5"/>
      <c r="B63" s="91" t="s">
        <v>257</v>
      </c>
      <c r="C63" s="31"/>
      <c r="D63" s="32"/>
    </row>
    <row r="64" spans="1:6"/>
    <row r="65" spans="1:6" ht="15.5">
      <c r="B65" s="92" t="s">
        <v>258</v>
      </c>
    </row>
    <row r="66" spans="1:6" ht="44.25" customHeight="1">
      <c r="A66" s="5" t="s">
        <v>259</v>
      </c>
      <c r="B66" s="430" t="s">
        <v>260</v>
      </c>
      <c r="C66" s="431"/>
      <c r="D66" s="431"/>
      <c r="E66" s="431"/>
      <c r="F66" s="432"/>
    </row>
    <row r="67" spans="1:6" ht="13">
      <c r="A67" s="31"/>
      <c r="B67" s="440" t="s">
        <v>261</v>
      </c>
      <c r="C67" s="441"/>
      <c r="D67" s="441"/>
      <c r="E67" s="93"/>
      <c r="F67" s="9"/>
    </row>
    <row r="68" spans="1:6" ht="21" customHeight="1">
      <c r="A68" s="5"/>
      <c r="B68" s="433" t="s">
        <v>262</v>
      </c>
      <c r="C68" s="433"/>
      <c r="D68" s="433"/>
      <c r="E68" s="93"/>
      <c r="F68" s="9"/>
    </row>
    <row r="69" spans="1:6" ht="13">
      <c r="A69" s="31"/>
      <c r="B69" s="458" t="s">
        <v>263</v>
      </c>
      <c r="C69" s="458"/>
      <c r="D69" s="458"/>
      <c r="E69" s="93"/>
      <c r="F69" s="9"/>
    </row>
    <row r="70" spans="1:6" ht="13">
      <c r="A70" s="31"/>
      <c r="B70" s="458" t="s">
        <v>264</v>
      </c>
      <c r="C70" s="458"/>
      <c r="D70" s="458"/>
      <c r="E70" s="93"/>
      <c r="F70" s="9"/>
    </row>
    <row r="71" spans="1:6">
      <c r="A71" s="31"/>
      <c r="B71" s="94" t="s">
        <v>265</v>
      </c>
      <c r="C71" s="8"/>
      <c r="D71" s="8"/>
      <c r="E71" s="77"/>
      <c r="F71" s="9"/>
    </row>
    <row r="72" spans="1:6">
      <c r="B72" s="424"/>
      <c r="C72" s="424"/>
      <c r="D72" s="424"/>
      <c r="E72" s="424"/>
      <c r="F72" s="424"/>
    </row>
    <row r="73" spans="1:6"/>
    <row r="74" spans="1:6" ht="28.5" customHeight="1">
      <c r="A74" s="5" t="s">
        <v>266</v>
      </c>
      <c r="B74" s="428" t="s">
        <v>267</v>
      </c>
      <c r="C74" s="428"/>
      <c r="D74" s="428"/>
      <c r="E74" s="428"/>
      <c r="F74" s="429"/>
    </row>
    <row r="75" spans="1:6" ht="13">
      <c r="A75" s="5"/>
      <c r="B75" s="95"/>
      <c r="C75" s="66" t="s">
        <v>268</v>
      </c>
      <c r="D75" s="66" t="s">
        <v>269</v>
      </c>
      <c r="E75" s="66" t="s">
        <v>270</v>
      </c>
      <c r="F75" s="66" t="s">
        <v>271</v>
      </c>
    </row>
    <row r="76" spans="1:6" ht="14">
      <c r="A76" s="5"/>
      <c r="B76" s="96" t="s">
        <v>272</v>
      </c>
      <c r="C76" s="97"/>
      <c r="D76" s="97"/>
      <c r="E76" s="97"/>
      <c r="F76" s="98"/>
    </row>
    <row r="77" spans="1:6" ht="25">
      <c r="A77" s="5"/>
      <c r="B77" s="99" t="s">
        <v>273</v>
      </c>
      <c r="C77" s="304"/>
      <c r="D77" s="304"/>
      <c r="E77" s="304"/>
      <c r="F77" s="304" t="s">
        <v>20</v>
      </c>
    </row>
    <row r="78" spans="1:6" ht="13">
      <c r="A78" s="5"/>
      <c r="B78" s="100" t="s">
        <v>274</v>
      </c>
      <c r="C78" s="304"/>
      <c r="D78" s="304"/>
      <c r="E78" s="304"/>
      <c r="F78" s="304" t="s">
        <v>20</v>
      </c>
    </row>
    <row r="79" spans="1:6" ht="13">
      <c r="A79" s="5"/>
      <c r="B79" s="90" t="s">
        <v>275</v>
      </c>
      <c r="C79" s="304"/>
      <c r="D79" s="304" t="s">
        <v>20</v>
      </c>
      <c r="E79" s="304"/>
      <c r="F79" s="304"/>
    </row>
    <row r="80" spans="1:6" ht="13">
      <c r="A80" s="5"/>
      <c r="B80" s="100" t="s">
        <v>276</v>
      </c>
      <c r="C80" s="304"/>
      <c r="D80" s="304" t="s">
        <v>277</v>
      </c>
      <c r="E80" s="304"/>
      <c r="F80" s="304" t="s">
        <v>278</v>
      </c>
    </row>
    <row r="81" spans="1:6" ht="13">
      <c r="A81" s="5"/>
      <c r="B81" s="100" t="s">
        <v>279</v>
      </c>
      <c r="C81" s="304" t="s">
        <v>20</v>
      </c>
      <c r="D81" s="304"/>
      <c r="E81" s="304"/>
      <c r="F81" s="304"/>
    </row>
    <row r="82" spans="1:6" ht="13">
      <c r="A82" s="5"/>
      <c r="B82" s="100" t="s">
        <v>280</v>
      </c>
      <c r="C82" s="304"/>
      <c r="D82" s="31" t="s">
        <v>20</v>
      </c>
      <c r="E82" s="304"/>
      <c r="F82" s="304"/>
    </row>
    <row r="83" spans="1:6" ht="14">
      <c r="A83" s="5"/>
      <c r="B83" s="321" t="s">
        <v>281</v>
      </c>
      <c r="C83" s="322"/>
      <c r="D83" s="322"/>
      <c r="E83" s="322"/>
      <c r="F83" s="323"/>
    </row>
    <row r="84" spans="1:6" ht="13">
      <c r="A84" s="5"/>
      <c r="B84" s="100" t="s">
        <v>282</v>
      </c>
      <c r="C84" s="304"/>
      <c r="D84" s="304"/>
      <c r="E84" s="304"/>
      <c r="F84" s="304" t="s">
        <v>20</v>
      </c>
    </row>
    <row r="85" spans="1:6" ht="13">
      <c r="A85" s="5"/>
      <c r="B85" s="100" t="s">
        <v>283</v>
      </c>
      <c r="C85" s="304"/>
      <c r="D85" s="31" t="s">
        <v>277</v>
      </c>
      <c r="E85" s="304" t="s">
        <v>278</v>
      </c>
      <c r="F85" s="304"/>
    </row>
    <row r="86" spans="1:6" ht="13">
      <c r="A86" s="5"/>
      <c r="B86" s="100" t="s">
        <v>284</v>
      </c>
      <c r="C86" s="304"/>
      <c r="D86" s="304"/>
      <c r="E86" s="304"/>
      <c r="F86" s="31" t="s">
        <v>20</v>
      </c>
    </row>
    <row r="87" spans="1:6" ht="13">
      <c r="A87" s="5"/>
      <c r="B87" s="100" t="s">
        <v>285</v>
      </c>
      <c r="C87" s="304" t="s">
        <v>20</v>
      </c>
      <c r="D87" s="304"/>
      <c r="E87" s="304"/>
      <c r="F87" s="304"/>
    </row>
    <row r="88" spans="1:6" ht="13">
      <c r="A88" s="5"/>
      <c r="B88" s="100" t="s">
        <v>286</v>
      </c>
      <c r="C88" s="304"/>
      <c r="D88" s="304"/>
      <c r="E88" s="304"/>
      <c r="F88" s="304" t="s">
        <v>20</v>
      </c>
    </row>
    <row r="89" spans="1:6" ht="13">
      <c r="A89" s="5"/>
      <c r="B89" s="100" t="s">
        <v>287</v>
      </c>
      <c r="C89" s="304"/>
      <c r="D89" s="304"/>
      <c r="E89" s="31" t="s">
        <v>20</v>
      </c>
      <c r="F89" s="304"/>
    </row>
    <row r="90" spans="1:6" ht="13">
      <c r="A90" s="5"/>
      <c r="B90" s="100" t="s">
        <v>288</v>
      </c>
      <c r="C90" s="304"/>
      <c r="D90" s="304"/>
      <c r="E90" s="304"/>
      <c r="F90" s="304" t="s">
        <v>20</v>
      </c>
    </row>
    <row r="91" spans="1:6" ht="13">
      <c r="A91" s="5"/>
      <c r="B91" s="100" t="s">
        <v>289</v>
      </c>
      <c r="C91" s="304"/>
      <c r="D91" s="304"/>
      <c r="E91" s="304"/>
      <c r="F91" s="304" t="s">
        <v>20</v>
      </c>
    </row>
    <row r="92" spans="1:6" ht="13.5" customHeight="1">
      <c r="A92" s="5"/>
      <c r="B92" s="306" t="s">
        <v>290</v>
      </c>
      <c r="C92" s="304"/>
      <c r="D92" s="31" t="s">
        <v>20</v>
      </c>
      <c r="E92" s="304"/>
      <c r="F92" s="304"/>
    </row>
    <row r="93" spans="1:6" ht="13">
      <c r="A93" s="5"/>
      <c r="B93" s="100" t="s">
        <v>291</v>
      </c>
      <c r="C93" s="304"/>
      <c r="D93" s="304"/>
      <c r="E93" s="304" t="s">
        <v>292</v>
      </c>
      <c r="F93" s="304"/>
    </row>
    <row r="94" spans="1:6" ht="13">
      <c r="A94" s="5"/>
      <c r="B94" s="100" t="s">
        <v>293</v>
      </c>
      <c r="C94" s="304"/>
      <c r="D94" s="304" t="s">
        <v>277</v>
      </c>
      <c r="E94" s="304"/>
      <c r="F94" s="304"/>
    </row>
    <row r="95" spans="1:6" ht="13">
      <c r="A95" s="5"/>
      <c r="B95" s="100" t="s">
        <v>294</v>
      </c>
      <c r="C95" s="304"/>
      <c r="D95" s="304"/>
      <c r="E95" s="304" t="s">
        <v>20</v>
      </c>
      <c r="F95" s="304"/>
    </row>
    <row r="96" spans="1:6" ht="13">
      <c r="A96" s="5"/>
      <c r="B96" s="100" t="s">
        <v>295</v>
      </c>
      <c r="C96" s="304"/>
      <c r="D96" s="31" t="s">
        <v>20</v>
      </c>
      <c r="E96" s="304"/>
      <c r="F96" s="304"/>
    </row>
    <row r="97" spans="1:8"/>
    <row r="98" spans="1:8" ht="15.5">
      <c r="B98" s="60" t="s">
        <v>296</v>
      </c>
    </row>
    <row r="99" spans="1:8" ht="13">
      <c r="A99" s="5"/>
      <c r="B99" s="74" t="s">
        <v>297</v>
      </c>
      <c r="C99" s="101"/>
      <c r="D99" s="101"/>
      <c r="E99" s="101"/>
      <c r="F99" s="101"/>
      <c r="G99" s="101"/>
      <c r="H99" s="15"/>
    </row>
    <row r="100" spans="1:8" ht="13">
      <c r="A100" s="5"/>
      <c r="B100" s="459"/>
      <c r="C100" s="460"/>
      <c r="D100" s="461"/>
      <c r="E100" s="75" t="s">
        <v>19</v>
      </c>
      <c r="F100" s="75" t="s">
        <v>21</v>
      </c>
      <c r="G100" s="101"/>
      <c r="H100" s="15"/>
    </row>
    <row r="101" spans="1:8" ht="39.75" customHeight="1">
      <c r="A101" s="5"/>
      <c r="B101" s="423" t="s">
        <v>298</v>
      </c>
      <c r="C101" s="353"/>
      <c r="D101" s="367"/>
      <c r="E101" s="324" t="s">
        <v>299</v>
      </c>
      <c r="F101" s="297"/>
      <c r="G101" s="101"/>
      <c r="H101" s="101"/>
    </row>
    <row r="102" spans="1:8" ht="16.5" customHeight="1">
      <c r="A102" s="5"/>
      <c r="B102" s="102"/>
      <c r="C102" s="7"/>
      <c r="D102" s="7"/>
      <c r="E102" s="103"/>
      <c r="F102" s="104"/>
      <c r="G102" s="101"/>
      <c r="H102" s="101"/>
    </row>
    <row r="103" spans="1:8" ht="26.25" customHeight="1">
      <c r="A103" s="5" t="s">
        <v>300</v>
      </c>
      <c r="B103" s="466" t="s">
        <v>301</v>
      </c>
      <c r="C103" s="467"/>
      <c r="D103" s="467"/>
      <c r="E103" s="467"/>
      <c r="F103" s="468"/>
      <c r="G103" s="105"/>
      <c r="H103" s="105"/>
    </row>
    <row r="104" spans="1:8" ht="12.75" customHeight="1">
      <c r="A104" s="5"/>
      <c r="B104" s="408"/>
      <c r="C104" s="462" t="s">
        <v>302</v>
      </c>
      <c r="D104" s="463"/>
      <c r="E104" s="463"/>
      <c r="F104" s="464"/>
      <c r="G104" s="465"/>
      <c r="H104" s="105"/>
    </row>
    <row r="105" spans="1:8" ht="24" customHeight="1">
      <c r="A105" s="5"/>
      <c r="B105" s="409"/>
      <c r="C105" s="106" t="s">
        <v>239</v>
      </c>
      <c r="D105" s="106" t="s">
        <v>240</v>
      </c>
      <c r="E105" s="106" t="s">
        <v>303</v>
      </c>
      <c r="F105" s="107" t="s">
        <v>304</v>
      </c>
      <c r="G105" s="108" t="s">
        <v>305</v>
      </c>
      <c r="H105" s="105"/>
    </row>
    <row r="106" spans="1:8" ht="12.75" customHeight="1">
      <c r="A106" s="5"/>
      <c r="B106" s="109" t="s">
        <v>306</v>
      </c>
      <c r="C106" s="324" t="s">
        <v>299</v>
      </c>
      <c r="D106" s="325"/>
      <c r="E106" s="325"/>
      <c r="F106" s="325"/>
      <c r="G106" s="326"/>
      <c r="H106" s="105"/>
    </row>
    <row r="107" spans="1:8" ht="12.75" customHeight="1">
      <c r="A107" s="5"/>
      <c r="B107" s="109" t="s">
        <v>307</v>
      </c>
      <c r="C107" s="325"/>
      <c r="D107" s="325"/>
      <c r="E107" s="325"/>
      <c r="F107" s="325"/>
      <c r="G107" s="326"/>
      <c r="H107" s="105"/>
    </row>
    <row r="108" spans="1:8" ht="12.75" customHeight="1">
      <c r="A108" s="5"/>
      <c r="B108" s="109" t="s">
        <v>308</v>
      </c>
      <c r="C108" s="325"/>
      <c r="D108" s="325"/>
      <c r="E108" s="325"/>
      <c r="F108" s="325"/>
      <c r="G108" s="326"/>
      <c r="H108" s="105"/>
    </row>
    <row r="109" spans="1:8" ht="25">
      <c r="A109" s="5"/>
      <c r="B109" s="110" t="s">
        <v>309</v>
      </c>
      <c r="C109" s="325"/>
      <c r="D109" s="325"/>
      <c r="E109" s="325"/>
      <c r="F109" s="325"/>
      <c r="G109" s="326" t="s">
        <v>20</v>
      </c>
      <c r="H109" s="105"/>
    </row>
    <row r="110" spans="1:8" ht="13">
      <c r="A110" s="5"/>
      <c r="B110" s="109" t="s">
        <v>310</v>
      </c>
      <c r="C110" s="325"/>
      <c r="D110" s="325"/>
      <c r="E110" s="325"/>
      <c r="F110" s="325"/>
      <c r="G110" s="326" t="s">
        <v>20</v>
      </c>
      <c r="H110" s="105"/>
    </row>
    <row r="111" spans="1:8" ht="12.75" customHeight="1">
      <c r="A111" s="5"/>
      <c r="B111" s="111"/>
      <c r="C111" s="15"/>
      <c r="D111" s="15"/>
      <c r="E111" s="15"/>
      <c r="F111" s="15"/>
      <c r="G111" s="105"/>
      <c r="H111" s="105"/>
    </row>
    <row r="112" spans="1:8" ht="39" customHeight="1">
      <c r="A112" s="112" t="s">
        <v>311</v>
      </c>
      <c r="B112" s="430" t="s">
        <v>312</v>
      </c>
      <c r="C112" s="430"/>
      <c r="D112" s="430"/>
      <c r="E112" s="430"/>
      <c r="F112" s="430"/>
      <c r="G112" s="430"/>
      <c r="H112" s="105"/>
    </row>
    <row r="113" spans="1:8" ht="12" customHeight="1">
      <c r="A113" s="112"/>
      <c r="B113" s="11"/>
      <c r="C113" s="11"/>
      <c r="D113" s="11"/>
      <c r="E113" s="11"/>
      <c r="F113" s="11"/>
      <c r="G113" s="11"/>
      <c r="H113" s="105"/>
    </row>
    <row r="114" spans="1:8" s="11" customFormat="1" ht="14.25" customHeight="1">
      <c r="A114" s="30"/>
      <c r="B114" s="397" t="s">
        <v>313</v>
      </c>
      <c r="C114" s="397"/>
      <c r="D114" s="397"/>
      <c r="E114" s="113"/>
      <c r="G114" s="114"/>
      <c r="H114" s="105"/>
    </row>
    <row r="115" spans="1:8" s="11" customFormat="1" ht="12.75" customHeight="1">
      <c r="A115" s="30"/>
      <c r="B115" s="397" t="s">
        <v>314</v>
      </c>
      <c r="C115" s="397"/>
      <c r="D115" s="397"/>
      <c r="E115" s="113"/>
      <c r="G115" s="114"/>
      <c r="H115" s="105"/>
    </row>
    <row r="116" spans="1:8" s="11" customFormat="1" ht="12.75" customHeight="1">
      <c r="A116" s="30" t="s">
        <v>20</v>
      </c>
      <c r="B116" s="397" t="s">
        <v>315</v>
      </c>
      <c r="C116" s="397"/>
      <c r="D116" s="397"/>
      <c r="E116" s="113"/>
      <c r="G116" s="114"/>
      <c r="H116" s="105"/>
    </row>
    <row r="117" spans="1:8" s="11" customFormat="1" ht="12.75" customHeight="1">
      <c r="A117" s="112"/>
      <c r="B117" s="102"/>
      <c r="C117" s="102"/>
      <c r="D117" s="102"/>
      <c r="G117" s="105"/>
      <c r="H117" s="105"/>
    </row>
    <row r="118" spans="1:8" s="11" customFormat="1" ht="12.75" customHeight="1">
      <c r="A118" s="112" t="s">
        <v>311</v>
      </c>
      <c r="B118" s="423" t="s">
        <v>316</v>
      </c>
      <c r="C118" s="423"/>
      <c r="D118" s="423"/>
      <c r="E118" s="423"/>
      <c r="F118" s="423"/>
      <c r="G118" s="423"/>
      <c r="H118" s="105"/>
    </row>
    <row r="119" spans="1:8" s="11" customFormat="1" ht="12.75" customHeight="1">
      <c r="A119" s="112"/>
      <c r="B119" s="423"/>
      <c r="C119" s="423"/>
      <c r="D119" s="423"/>
      <c r="E119" s="423"/>
      <c r="F119" s="423"/>
      <c r="G119" s="423"/>
      <c r="H119" s="105"/>
    </row>
    <row r="120" spans="1:8" s="11" customFormat="1" ht="12.75" customHeight="1">
      <c r="A120" s="112"/>
      <c r="B120" s="423"/>
      <c r="C120" s="423"/>
      <c r="D120" s="423"/>
      <c r="E120" s="423"/>
      <c r="F120" s="423"/>
      <c r="G120" s="423"/>
      <c r="H120" s="105"/>
    </row>
    <row r="121" spans="1:8" s="11" customFormat="1" ht="12.75" customHeight="1">
      <c r="A121" s="112"/>
      <c r="B121" s="4"/>
      <c r="C121" s="4"/>
      <c r="D121" s="4"/>
      <c r="E121" s="4"/>
      <c r="F121" s="4"/>
      <c r="G121" s="4"/>
      <c r="H121" s="105"/>
    </row>
    <row r="122" spans="1:8" s="11" customFormat="1" ht="12.75" customHeight="1">
      <c r="A122" s="30"/>
      <c r="B122" s="425" t="s">
        <v>317</v>
      </c>
      <c r="C122" s="425"/>
      <c r="D122" s="425"/>
      <c r="E122" s="113"/>
      <c r="G122" s="105"/>
      <c r="H122" s="105"/>
    </row>
    <row r="123" spans="1:8" s="11" customFormat="1" ht="12.75" customHeight="1">
      <c r="A123" s="30"/>
      <c r="B123" s="425" t="s">
        <v>318</v>
      </c>
      <c r="C123" s="425"/>
      <c r="D123" s="425"/>
      <c r="E123" s="113"/>
      <c r="G123" s="105"/>
      <c r="H123" s="105"/>
    </row>
    <row r="124" spans="1:8" s="11" customFormat="1" ht="12.75" customHeight="1">
      <c r="A124" s="30" t="s">
        <v>20</v>
      </c>
      <c r="B124" s="425" t="s">
        <v>319</v>
      </c>
      <c r="C124" s="425"/>
      <c r="D124" s="425"/>
      <c r="E124" s="113"/>
      <c r="G124" s="105"/>
      <c r="H124" s="105"/>
    </row>
    <row r="125" spans="1:8" s="11" customFormat="1" ht="12.75" customHeight="1">
      <c r="A125" s="112"/>
      <c r="B125" s="102"/>
      <c r="C125" s="102"/>
      <c r="D125" s="102"/>
      <c r="G125" s="105"/>
      <c r="H125" s="105"/>
    </row>
    <row r="126" spans="1:8" s="11" customFormat="1" ht="12.75" customHeight="1">
      <c r="A126" s="112" t="s">
        <v>320</v>
      </c>
      <c r="B126" s="423" t="s">
        <v>321</v>
      </c>
      <c r="C126" s="423"/>
      <c r="D126" s="423"/>
      <c r="E126" s="423"/>
      <c r="F126" s="423"/>
      <c r="G126" s="423"/>
      <c r="H126" s="105"/>
    </row>
    <row r="127" spans="1:8" s="11" customFormat="1" ht="12.75" customHeight="1">
      <c r="A127" s="112"/>
      <c r="B127" s="102"/>
      <c r="C127" s="102"/>
      <c r="D127" s="102"/>
      <c r="E127" s="102"/>
      <c r="F127" s="102"/>
      <c r="G127" s="102"/>
      <c r="H127" s="105"/>
    </row>
    <row r="128" spans="1:8" s="11" customFormat="1" ht="12.75" customHeight="1">
      <c r="A128" s="112"/>
      <c r="B128" s="102"/>
      <c r="C128" s="115" t="s">
        <v>322</v>
      </c>
      <c r="D128" s="115" t="s">
        <v>323</v>
      </c>
      <c r="E128" s="116"/>
      <c r="F128" s="116"/>
      <c r="G128" s="102"/>
      <c r="H128" s="105"/>
    </row>
    <row r="129" spans="1:8" s="11" customFormat="1" ht="13.5" customHeight="1">
      <c r="A129" s="112"/>
      <c r="B129" s="13" t="s">
        <v>324</v>
      </c>
      <c r="C129" s="30"/>
      <c r="D129" s="30"/>
      <c r="E129" s="103"/>
      <c r="F129" s="103"/>
      <c r="G129" s="105"/>
      <c r="H129" s="105"/>
    </row>
    <row r="130" spans="1:8" s="11" customFormat="1" ht="12.75" customHeight="1">
      <c r="A130" s="112"/>
      <c r="B130" s="13" t="s">
        <v>325</v>
      </c>
      <c r="C130" s="30"/>
      <c r="D130" s="30"/>
      <c r="E130" s="103"/>
      <c r="F130" s="103"/>
      <c r="G130" s="105"/>
      <c r="H130" s="105"/>
    </row>
    <row r="131" spans="1:8" s="11" customFormat="1" ht="15.75" customHeight="1">
      <c r="A131" s="112"/>
      <c r="B131" s="13" t="s">
        <v>326</v>
      </c>
      <c r="C131" s="30"/>
      <c r="D131" s="30"/>
      <c r="E131" s="103"/>
      <c r="F131" s="103"/>
      <c r="G131" s="105"/>
      <c r="H131" s="105"/>
    </row>
    <row r="132" spans="1:8" s="11" customFormat="1" ht="12.75" customHeight="1">
      <c r="A132" s="112"/>
      <c r="B132" s="3" t="s">
        <v>327</v>
      </c>
      <c r="C132" s="30"/>
      <c r="D132" s="29"/>
      <c r="E132" s="103"/>
      <c r="F132" s="103"/>
      <c r="G132" s="105"/>
      <c r="H132" s="105"/>
    </row>
    <row r="133" spans="1:8" s="11" customFormat="1" ht="28.5" customHeight="1">
      <c r="A133" s="112"/>
      <c r="B133" s="15" t="s">
        <v>328</v>
      </c>
      <c r="C133" s="30"/>
      <c r="D133" s="30"/>
      <c r="E133" s="103"/>
      <c r="F133" s="103"/>
      <c r="G133" s="105"/>
      <c r="H133" s="105"/>
    </row>
    <row r="134" spans="1:8" s="11" customFormat="1" ht="15" customHeight="1">
      <c r="A134" s="112"/>
      <c r="B134" s="3" t="s">
        <v>329</v>
      </c>
      <c r="C134" s="30"/>
      <c r="D134" s="30"/>
      <c r="E134" s="103"/>
      <c r="F134" s="103"/>
      <c r="G134" s="105"/>
      <c r="H134" s="105"/>
    </row>
    <row r="135" spans="1:8" s="11" customFormat="1" ht="12.75" customHeight="1">
      <c r="A135" s="112"/>
      <c r="B135" s="3" t="s">
        <v>330</v>
      </c>
      <c r="C135" s="30" t="s">
        <v>20</v>
      </c>
      <c r="D135" s="30" t="s">
        <v>20</v>
      </c>
      <c r="E135" s="103"/>
      <c r="F135" s="103"/>
      <c r="G135" s="105"/>
      <c r="H135" s="105"/>
    </row>
    <row r="136" spans="1:8" s="11" customFormat="1" ht="12.75" customHeight="1">
      <c r="A136" s="5"/>
      <c r="B136" s="111"/>
      <c r="C136" s="15"/>
      <c r="D136" s="15"/>
      <c r="E136" s="15"/>
      <c r="F136" s="15"/>
      <c r="G136" s="105"/>
      <c r="H136" s="105"/>
    </row>
    <row r="137" spans="1:8" ht="13">
      <c r="A137" s="5" t="s">
        <v>331</v>
      </c>
      <c r="B137" s="420" t="s">
        <v>332</v>
      </c>
      <c r="C137" s="352"/>
      <c r="D137" s="352"/>
      <c r="E137" s="352"/>
      <c r="F137" s="352"/>
      <c r="G137" s="105"/>
      <c r="H137" s="105"/>
    </row>
    <row r="138" spans="1:8" ht="13">
      <c r="A138" s="5"/>
      <c r="B138" s="74"/>
      <c r="G138" s="105"/>
      <c r="H138" s="105"/>
    </row>
    <row r="139" spans="1:8">
      <c r="A139" s="31"/>
      <c r="B139" s="117" t="s">
        <v>19</v>
      </c>
      <c r="C139" s="77"/>
      <c r="D139" s="77"/>
      <c r="G139" s="105"/>
      <c r="H139" s="105"/>
    </row>
    <row r="140" spans="1:8">
      <c r="A140" s="31" t="s">
        <v>20</v>
      </c>
      <c r="B140" s="118" t="s">
        <v>21</v>
      </c>
      <c r="C140" s="119"/>
      <c r="D140" s="119"/>
      <c r="E140" s="105"/>
      <c r="F140" s="105"/>
      <c r="G140" s="105"/>
      <c r="H140" s="105"/>
    </row>
    <row r="141" spans="1:8">
      <c r="C141" s="120"/>
      <c r="D141" s="17"/>
      <c r="F141" s="9"/>
      <c r="H141" s="105"/>
    </row>
    <row r="142" spans="1:8" ht="12.75" customHeight="1">
      <c r="A142" s="5" t="s">
        <v>333</v>
      </c>
      <c r="B142" s="469" t="s">
        <v>334</v>
      </c>
      <c r="C142" s="469"/>
      <c r="D142" s="469"/>
      <c r="E142" s="469"/>
      <c r="F142" s="121" t="s">
        <v>335</v>
      </c>
    </row>
    <row r="143" spans="1:8" ht="12" customHeight="1">
      <c r="A143" s="5"/>
      <c r="B143" s="353" t="s">
        <v>336</v>
      </c>
      <c r="C143" s="353"/>
      <c r="D143" s="353"/>
      <c r="E143" s="353"/>
      <c r="F143" s="121"/>
    </row>
    <row r="144" spans="1:8" ht="27" customHeight="1">
      <c r="A144" s="5"/>
      <c r="B144" s="7"/>
      <c r="C144" s="7"/>
      <c r="D144" s="7"/>
      <c r="E144" s="122"/>
      <c r="F144" s="9"/>
    </row>
    <row r="145" spans="1:8" ht="13.5" customHeight="1">
      <c r="A145" s="5" t="s">
        <v>337</v>
      </c>
      <c r="B145" s="353" t="s">
        <v>338</v>
      </c>
      <c r="C145" s="353"/>
      <c r="D145" s="470"/>
      <c r="E145" s="365"/>
      <c r="F145" s="471"/>
    </row>
    <row r="146" spans="1:8" ht="39.75" customHeight="1">
      <c r="A146" s="5"/>
      <c r="B146" s="353"/>
      <c r="C146" s="353"/>
      <c r="D146" s="472"/>
      <c r="E146" s="473"/>
      <c r="F146" s="474"/>
    </row>
    <row r="147" spans="1:8" ht="13">
      <c r="A147" s="5"/>
      <c r="B147" s="4"/>
      <c r="C147" s="4"/>
      <c r="D147" s="4"/>
      <c r="E147" s="122"/>
      <c r="F147" s="9"/>
    </row>
    <row r="148" spans="1:8" ht="15.75" customHeight="1">
      <c r="A148" s="5" t="s">
        <v>339</v>
      </c>
      <c r="B148" s="437" t="s">
        <v>340</v>
      </c>
      <c r="C148" s="437"/>
      <c r="D148" s="437"/>
      <c r="E148" s="437"/>
      <c r="F148" s="437"/>
      <c r="G148" s="105"/>
    </row>
    <row r="149" spans="1:8" ht="12.75" customHeight="1">
      <c r="A149" s="123"/>
      <c r="B149" s="124" t="s">
        <v>341</v>
      </c>
      <c r="C149" s="24"/>
      <c r="D149" s="24"/>
      <c r="E149" s="125"/>
      <c r="F149" s="105"/>
    </row>
    <row r="150" spans="1:8" ht="13">
      <c r="A150" s="123"/>
      <c r="B150" s="425" t="s">
        <v>342</v>
      </c>
      <c r="C150" s="433"/>
      <c r="D150" s="433"/>
      <c r="E150" s="77"/>
      <c r="F150" s="105"/>
    </row>
    <row r="151" spans="1:8" ht="13">
      <c r="A151" s="123"/>
      <c r="B151" s="124" t="s">
        <v>310</v>
      </c>
      <c r="C151" s="24"/>
      <c r="D151" s="24"/>
      <c r="E151" s="77"/>
    </row>
    <row r="152" spans="1:8" ht="13">
      <c r="A152" s="123"/>
      <c r="B152" s="124" t="s">
        <v>343</v>
      </c>
      <c r="C152" s="24"/>
      <c r="D152" s="24"/>
      <c r="E152" s="77"/>
    </row>
    <row r="153" spans="1:8" ht="13">
      <c r="A153" s="123"/>
      <c r="B153" s="8" t="s">
        <v>344</v>
      </c>
      <c r="C153" s="24"/>
      <c r="D153" s="24"/>
      <c r="E153" s="122"/>
      <c r="F153" s="9"/>
    </row>
    <row r="154" spans="1:8" ht="13">
      <c r="A154" s="123"/>
      <c r="B154" s="124" t="s">
        <v>345</v>
      </c>
      <c r="C154" s="17"/>
      <c r="D154" s="17"/>
      <c r="E154" s="77"/>
    </row>
    <row r="155" spans="1:8" ht="13">
      <c r="A155" s="123"/>
      <c r="B155" s="124" t="s">
        <v>346</v>
      </c>
      <c r="C155" s="361"/>
      <c r="D155" s="361"/>
      <c r="E155" s="361"/>
      <c r="F155" s="361"/>
    </row>
    <row r="156" spans="1:8" ht="13">
      <c r="A156" s="5"/>
      <c r="B156" s="7"/>
      <c r="C156" s="7"/>
      <c r="D156" s="7"/>
      <c r="E156" s="122"/>
      <c r="F156" s="9"/>
    </row>
    <row r="157" spans="1:8" ht="15.5">
      <c r="B157" s="60" t="s">
        <v>347</v>
      </c>
      <c r="C157" s="120"/>
      <c r="D157" s="17"/>
      <c r="F157" s="9"/>
    </row>
    <row r="158" spans="1:8" ht="40.5" customHeight="1">
      <c r="B158" s="423" t="s">
        <v>348</v>
      </c>
      <c r="C158" s="353"/>
      <c r="D158" s="353"/>
      <c r="E158" s="353"/>
      <c r="F158" s="353"/>
    </row>
    <row r="159" spans="1:8" ht="9.5" customHeight="1">
      <c r="B159" s="60"/>
      <c r="C159" s="120"/>
      <c r="D159" s="17"/>
      <c r="F159" s="9"/>
    </row>
    <row r="160" spans="1:8" ht="31.5" customHeight="1">
      <c r="A160" s="5" t="s">
        <v>349</v>
      </c>
      <c r="B160" s="416" t="s">
        <v>350</v>
      </c>
      <c r="C160" s="416"/>
      <c r="D160" s="416"/>
      <c r="E160" s="416"/>
      <c r="F160" s="416"/>
      <c r="H160" s="126"/>
    </row>
    <row r="161" spans="1:8" ht="27" customHeight="1">
      <c r="A161" s="5"/>
      <c r="B161" s="423" t="s">
        <v>351</v>
      </c>
      <c r="C161" s="405"/>
      <c r="D161" s="405"/>
      <c r="E161" s="405"/>
      <c r="F161" s="405"/>
      <c r="H161" s="127"/>
    </row>
    <row r="162" spans="1:8" ht="29.25" customHeight="1">
      <c r="A162" s="5"/>
      <c r="B162" s="405" t="s">
        <v>352</v>
      </c>
      <c r="C162" s="405"/>
      <c r="D162" s="405"/>
      <c r="E162" s="405"/>
      <c r="F162" s="405"/>
      <c r="H162" s="127"/>
    </row>
    <row r="163" spans="1:8" ht="13.5" customHeight="1">
      <c r="A163" s="5"/>
      <c r="B163" s="405" t="s">
        <v>353</v>
      </c>
      <c r="C163" s="405"/>
      <c r="D163" s="405"/>
      <c r="E163" s="405"/>
      <c r="F163" s="405"/>
      <c r="H163" s="127"/>
    </row>
    <row r="164" spans="1:8" ht="29.25" customHeight="1">
      <c r="A164" s="5"/>
      <c r="B164" s="405" t="s">
        <v>354</v>
      </c>
      <c r="C164" s="405"/>
      <c r="D164" s="405"/>
      <c r="E164" s="405"/>
      <c r="F164" s="405"/>
      <c r="H164" s="127"/>
    </row>
    <row r="165" spans="1:8" ht="27" customHeight="1">
      <c r="A165" s="5"/>
      <c r="B165" s="453" t="s">
        <v>355</v>
      </c>
      <c r="C165" s="453"/>
      <c r="D165" s="453"/>
      <c r="E165" s="453"/>
      <c r="F165" s="453"/>
      <c r="H165" s="127"/>
    </row>
    <row r="166" spans="1:8" ht="14.25" customHeight="1">
      <c r="A166" s="5"/>
      <c r="B166" s="453" t="s">
        <v>356</v>
      </c>
      <c r="C166" s="453"/>
      <c r="D166" s="453"/>
      <c r="E166" s="453"/>
      <c r="F166" s="453"/>
      <c r="H166" s="127"/>
    </row>
    <row r="167" spans="1:8" ht="7.5" customHeight="1">
      <c r="A167" s="5"/>
      <c r="B167" s="128"/>
      <c r="C167" s="7"/>
      <c r="D167" s="7"/>
      <c r="E167" s="7"/>
      <c r="F167" s="7"/>
      <c r="H167" s="127"/>
    </row>
    <row r="168" spans="1:8" ht="13">
      <c r="A168" s="5"/>
      <c r="B168" s="129"/>
      <c r="C168" s="130" t="s">
        <v>357</v>
      </c>
      <c r="D168" s="131" t="s">
        <v>358</v>
      </c>
      <c r="E168" s="11"/>
      <c r="F168" s="132"/>
    </row>
    <row r="169" spans="1:8" ht="13">
      <c r="A169" s="5"/>
      <c r="B169" s="133" t="s">
        <v>359</v>
      </c>
      <c r="C169" s="134">
        <v>0.56593406593406592</v>
      </c>
      <c r="D169" s="135">
        <v>103</v>
      </c>
      <c r="E169" s="7"/>
      <c r="F169" s="132"/>
    </row>
    <row r="170" spans="1:8" ht="13">
      <c r="A170" s="5"/>
      <c r="B170" s="133" t="s">
        <v>360</v>
      </c>
      <c r="C170" s="134">
        <v>0.46703296703296704</v>
      </c>
      <c r="D170" s="135">
        <v>85</v>
      </c>
      <c r="E170" s="7"/>
      <c r="F170" s="132"/>
    </row>
    <row r="171" spans="1:8" ht="8" customHeight="1">
      <c r="A171" s="5"/>
      <c r="B171" s="128"/>
      <c r="C171" s="7"/>
      <c r="D171" s="7"/>
      <c r="E171" s="7"/>
      <c r="F171" s="7"/>
    </row>
    <row r="172" spans="1:8" ht="12.75" customHeight="1">
      <c r="A172" s="5"/>
      <c r="B172" s="405" t="s">
        <v>361</v>
      </c>
      <c r="C172" s="405"/>
      <c r="D172" s="405"/>
      <c r="E172" s="405"/>
      <c r="F172" s="405"/>
      <c r="G172" s="405"/>
    </row>
    <row r="173" spans="1:8" ht="13">
      <c r="A173" s="5"/>
      <c r="B173" s="405"/>
      <c r="C173" s="405"/>
      <c r="D173" s="405"/>
      <c r="E173" s="405"/>
      <c r="F173" s="405"/>
      <c r="G173" s="405"/>
    </row>
    <row r="174" spans="1:8" ht="13">
      <c r="A174" s="5"/>
      <c r="B174" s="405"/>
      <c r="C174" s="405"/>
      <c r="D174" s="405"/>
      <c r="E174" s="405"/>
      <c r="F174" s="405"/>
      <c r="G174" s="405"/>
    </row>
    <row r="175" spans="1:8" ht="8.5" customHeight="1">
      <c r="A175" s="5"/>
      <c r="B175" s="128"/>
      <c r="C175" s="7"/>
      <c r="D175" s="7"/>
      <c r="E175" s="7"/>
      <c r="F175" s="7"/>
    </row>
    <row r="176" spans="1:8" ht="13">
      <c r="A176" s="5"/>
      <c r="B176" s="67" t="s">
        <v>362</v>
      </c>
      <c r="C176" s="67" t="s">
        <v>363</v>
      </c>
      <c r="D176" s="67" t="s">
        <v>364</v>
      </c>
    </row>
    <row r="177" spans="1:7" ht="13">
      <c r="A177" s="5"/>
      <c r="B177" s="136" t="s">
        <v>365</v>
      </c>
      <c r="C177" s="137">
        <v>1005</v>
      </c>
      <c r="D177" s="137">
        <v>1215</v>
      </c>
    </row>
    <row r="178" spans="1:7" ht="25">
      <c r="A178" s="5"/>
      <c r="B178" s="138" t="s">
        <v>366</v>
      </c>
      <c r="C178" s="31">
        <v>530</v>
      </c>
      <c r="D178" s="31">
        <v>625</v>
      </c>
      <c r="F178" s="7"/>
    </row>
    <row r="179" spans="1:7" ht="13">
      <c r="A179" s="5"/>
      <c r="B179" s="136" t="s">
        <v>367</v>
      </c>
      <c r="C179" s="31">
        <v>480</v>
      </c>
      <c r="D179" s="31">
        <v>600</v>
      </c>
    </row>
    <row r="180" spans="1:7" ht="13">
      <c r="A180" s="5"/>
      <c r="B180" s="136" t="s">
        <v>368</v>
      </c>
      <c r="C180" s="31">
        <v>18</v>
      </c>
      <c r="D180" s="31">
        <v>25</v>
      </c>
    </row>
    <row r="181" spans="1:7" ht="13">
      <c r="A181" s="5"/>
      <c r="B181" s="136" t="s">
        <v>369</v>
      </c>
      <c r="C181" s="31">
        <v>19</v>
      </c>
      <c r="D181" s="31">
        <v>26</v>
      </c>
    </row>
    <row r="182" spans="1:7" ht="13">
      <c r="A182" s="5"/>
      <c r="B182" s="136" t="s">
        <v>370</v>
      </c>
      <c r="C182" s="31">
        <v>16</v>
      </c>
      <c r="D182" s="31">
        <v>24</v>
      </c>
    </row>
    <row r="183" spans="1:7" ht="13">
      <c r="A183" s="5"/>
      <c r="B183" s="136" t="s">
        <v>371</v>
      </c>
      <c r="C183" s="31"/>
      <c r="D183" s="31"/>
    </row>
    <row r="184" spans="1:7">
      <c r="C184" s="139"/>
      <c r="D184" s="139"/>
    </row>
    <row r="185" spans="1:7" ht="13">
      <c r="B185" s="406" t="s">
        <v>372</v>
      </c>
      <c r="C185" s="407"/>
      <c r="D185" s="407"/>
      <c r="E185" s="407"/>
      <c r="F185" s="407"/>
      <c r="G185" s="407"/>
    </row>
    <row r="186" spans="1:7">
      <c r="C186" s="139"/>
      <c r="D186" s="139"/>
    </row>
    <row r="187" spans="1:7" ht="39">
      <c r="B187" s="140" t="s">
        <v>373</v>
      </c>
      <c r="C187" s="141" t="s">
        <v>366</v>
      </c>
      <c r="D187" s="140" t="s">
        <v>367</v>
      </c>
    </row>
    <row r="188" spans="1:7">
      <c r="B188" s="142" t="s">
        <v>374</v>
      </c>
      <c r="C188" s="143">
        <v>7.0000000000000007E-2</v>
      </c>
      <c r="D188" s="143">
        <v>0.04</v>
      </c>
    </row>
    <row r="189" spans="1:7">
      <c r="B189" s="142" t="s">
        <v>375</v>
      </c>
      <c r="C189" s="143">
        <v>0.34</v>
      </c>
      <c r="D189" s="143">
        <v>0.23</v>
      </c>
    </row>
    <row r="190" spans="1:7">
      <c r="B190" s="142" t="s">
        <v>376</v>
      </c>
      <c r="C190" s="143">
        <v>0.46</v>
      </c>
      <c r="D190" s="143">
        <v>0.42</v>
      </c>
    </row>
    <row r="191" spans="1:7">
      <c r="B191" s="142" t="s">
        <v>377</v>
      </c>
      <c r="C191" s="143">
        <v>0.16</v>
      </c>
      <c r="D191" s="143">
        <v>0.26</v>
      </c>
    </row>
    <row r="192" spans="1:7">
      <c r="B192" s="142" t="s">
        <v>378</v>
      </c>
      <c r="C192" s="143">
        <v>0</v>
      </c>
      <c r="D192" s="143">
        <v>0.05</v>
      </c>
    </row>
    <row r="193" spans="1:6">
      <c r="B193" s="142" t="s">
        <v>379</v>
      </c>
      <c r="C193" s="143">
        <v>0</v>
      </c>
      <c r="D193" s="143">
        <v>0</v>
      </c>
    </row>
    <row r="194" spans="1:6">
      <c r="B194" s="136" t="s">
        <v>380</v>
      </c>
      <c r="C194" s="143">
        <f>SUM(C188:C193)</f>
        <v>1.03</v>
      </c>
      <c r="D194" s="143">
        <f>SUM(D188:D193)</f>
        <v>1</v>
      </c>
    </row>
    <row r="195" spans="1:6">
      <c r="C195" s="139"/>
      <c r="D195" s="139"/>
    </row>
    <row r="196" spans="1:6" ht="13">
      <c r="A196" s="5"/>
      <c r="B196" s="67" t="s">
        <v>373</v>
      </c>
      <c r="C196" s="144" t="s">
        <v>365</v>
      </c>
      <c r="D196" s="129"/>
      <c r="E196" s="129"/>
      <c r="F196" s="129"/>
    </row>
    <row r="197" spans="1:6" ht="13">
      <c r="A197" s="5"/>
      <c r="B197" s="145" t="s">
        <v>381</v>
      </c>
      <c r="C197" s="327">
        <v>4.8543689320388349E-2</v>
      </c>
      <c r="D197" s="129"/>
      <c r="E197" s="129"/>
      <c r="F197" s="129"/>
    </row>
    <row r="198" spans="1:6" ht="13">
      <c r="A198" s="5"/>
      <c r="B198" s="145" t="s">
        <v>382</v>
      </c>
      <c r="C198" s="327">
        <v>0.24271844660194175</v>
      </c>
      <c r="D198" s="129"/>
      <c r="E198" s="129"/>
      <c r="F198" s="129"/>
    </row>
    <row r="199" spans="1:6" ht="13">
      <c r="A199" s="5"/>
      <c r="B199" s="145" t="s">
        <v>383</v>
      </c>
      <c r="C199" s="327">
        <v>0.47572815533980584</v>
      </c>
      <c r="D199" s="129"/>
      <c r="E199" s="129"/>
      <c r="F199" s="129"/>
    </row>
    <row r="200" spans="1:6" ht="13">
      <c r="A200" s="5"/>
      <c r="B200" s="145" t="s">
        <v>384</v>
      </c>
      <c r="C200" s="327">
        <v>0.21359223300970873</v>
      </c>
      <c r="D200" s="129"/>
      <c r="E200" s="129"/>
      <c r="F200" s="129"/>
    </row>
    <row r="201" spans="1:6" ht="13">
      <c r="A201" s="5"/>
      <c r="B201" s="145" t="s">
        <v>385</v>
      </c>
      <c r="C201" s="327">
        <v>1.9417475728155338E-2</v>
      </c>
      <c r="D201" s="129"/>
      <c r="E201" s="129"/>
      <c r="F201" s="129"/>
    </row>
    <row r="202" spans="1:6" ht="13">
      <c r="A202" s="5"/>
      <c r="B202" s="145" t="s">
        <v>386</v>
      </c>
      <c r="C202" s="327">
        <v>0</v>
      </c>
      <c r="D202" s="129"/>
      <c r="E202" s="129"/>
      <c r="F202" s="129"/>
    </row>
    <row r="203" spans="1:6" ht="13">
      <c r="A203" s="5"/>
      <c r="B203" s="136" t="s">
        <v>380</v>
      </c>
      <c r="C203" s="328">
        <f>SUM(C197:C202)</f>
        <v>1</v>
      </c>
      <c r="D203" s="129"/>
      <c r="E203" s="129"/>
      <c r="F203" s="129"/>
    </row>
    <row r="204" spans="1:6" ht="13">
      <c r="A204" s="5"/>
      <c r="C204" s="146"/>
      <c r="D204" s="129"/>
      <c r="E204" s="129"/>
      <c r="F204" s="129"/>
    </row>
    <row r="205" spans="1:6" ht="13">
      <c r="A205" s="5"/>
      <c r="B205" s="67" t="s">
        <v>373</v>
      </c>
      <c r="C205" s="67" t="s">
        <v>368</v>
      </c>
      <c r="D205" s="67" t="s">
        <v>370</v>
      </c>
      <c r="E205" s="67" t="s">
        <v>369</v>
      </c>
    </row>
    <row r="206" spans="1:6" ht="13">
      <c r="A206" s="5"/>
      <c r="B206" s="142" t="s">
        <v>387</v>
      </c>
      <c r="C206" s="309">
        <v>0.05</v>
      </c>
      <c r="D206" s="309">
        <v>0.09</v>
      </c>
      <c r="E206" s="309">
        <v>2.35E-2</v>
      </c>
    </row>
    <row r="207" spans="1:6" ht="13">
      <c r="A207" s="5"/>
      <c r="B207" s="142" t="s">
        <v>388</v>
      </c>
      <c r="C207" s="309">
        <v>0.26</v>
      </c>
      <c r="D207" s="309">
        <v>0.32</v>
      </c>
      <c r="E207" s="309">
        <v>0.25879999999999997</v>
      </c>
    </row>
    <row r="208" spans="1:6" ht="13">
      <c r="A208" s="5"/>
      <c r="B208" s="142" t="s">
        <v>389</v>
      </c>
      <c r="C208" s="309">
        <v>0.49</v>
      </c>
      <c r="D208" s="309">
        <v>0.42</v>
      </c>
      <c r="E208" s="309">
        <v>0.3412</v>
      </c>
    </row>
    <row r="209" spans="1:6" ht="13">
      <c r="A209" s="5"/>
      <c r="B209" s="310" t="s">
        <v>390</v>
      </c>
      <c r="C209" s="309">
        <v>0.2</v>
      </c>
      <c r="D209" s="309">
        <v>0.15</v>
      </c>
      <c r="E209" s="309">
        <v>0.35289999999999999</v>
      </c>
    </row>
    <row r="210" spans="1:6" ht="13">
      <c r="A210" s="5"/>
      <c r="B210" s="310" t="s">
        <v>391</v>
      </c>
      <c r="C210" s="309"/>
      <c r="D210" s="311">
        <v>0.01</v>
      </c>
      <c r="E210" s="309">
        <v>2.35E-2</v>
      </c>
    </row>
    <row r="211" spans="1:6" ht="13">
      <c r="A211" s="5"/>
      <c r="B211" s="142" t="s">
        <v>392</v>
      </c>
      <c r="C211" s="312"/>
      <c r="D211" s="312"/>
      <c r="E211" s="312"/>
    </row>
    <row r="212" spans="1:6">
      <c r="B212" s="136" t="s">
        <v>380</v>
      </c>
      <c r="C212" s="143">
        <f>SUM(C206:C211)</f>
        <v>1</v>
      </c>
      <c r="D212" s="143">
        <f>SUM(D206:D211)</f>
        <v>0.9900000000000001</v>
      </c>
      <c r="E212" s="143">
        <f>SUM(E206:E211)</f>
        <v>0.9998999999999999</v>
      </c>
    </row>
    <row r="213" spans="1:6">
      <c r="C213" s="350"/>
      <c r="D213" s="350"/>
      <c r="E213" s="350"/>
    </row>
    <row r="214" spans="1:6" ht="46.5" customHeight="1">
      <c r="A214" s="5" t="s">
        <v>393</v>
      </c>
      <c r="B214" s="416" t="s">
        <v>394</v>
      </c>
      <c r="C214" s="353"/>
      <c r="D214" s="353"/>
      <c r="E214" s="353"/>
      <c r="F214" s="353"/>
    </row>
    <row r="215" spans="1:6" ht="14.25" customHeight="1">
      <c r="A215" s="5"/>
      <c r="B215" s="410" t="s">
        <v>362</v>
      </c>
      <c r="C215" s="410"/>
      <c r="D215" s="410"/>
      <c r="E215" s="147" t="s">
        <v>357</v>
      </c>
      <c r="F215" s="7"/>
    </row>
    <row r="216" spans="1:6" ht="13">
      <c r="A216" s="5"/>
      <c r="B216" s="447" t="s">
        <v>395</v>
      </c>
      <c r="C216" s="447"/>
      <c r="D216" s="447"/>
      <c r="E216" s="148"/>
      <c r="F216" s="120"/>
    </row>
    <row r="217" spans="1:6" ht="13">
      <c r="A217" s="5"/>
      <c r="B217" s="446" t="s">
        <v>396</v>
      </c>
      <c r="C217" s="446"/>
      <c r="D217" s="446"/>
      <c r="E217" s="148"/>
      <c r="F217" s="120"/>
    </row>
    <row r="218" spans="1:6" ht="13">
      <c r="A218" s="5"/>
      <c r="B218" s="446" t="s">
        <v>397</v>
      </c>
      <c r="C218" s="446"/>
      <c r="D218" s="446"/>
      <c r="E218" s="148"/>
      <c r="F218" s="149" t="s">
        <v>398</v>
      </c>
    </row>
    <row r="219" spans="1:6" ht="13">
      <c r="A219" s="5"/>
      <c r="B219" s="446" t="s">
        <v>399</v>
      </c>
      <c r="C219" s="446"/>
      <c r="D219" s="446"/>
      <c r="E219" s="148"/>
      <c r="F219" s="149" t="s">
        <v>400</v>
      </c>
    </row>
    <row r="220" spans="1:6" ht="13">
      <c r="A220" s="5"/>
      <c r="B220" s="446" t="s">
        <v>401</v>
      </c>
      <c r="C220" s="446"/>
      <c r="D220" s="446"/>
      <c r="E220" s="148"/>
      <c r="F220" s="120"/>
    </row>
    <row r="221" spans="1:6" ht="26.25" customHeight="1">
      <c r="A221" s="5"/>
      <c r="B221" s="354" t="s">
        <v>402</v>
      </c>
      <c r="C221" s="355"/>
      <c r="D221" s="355"/>
      <c r="E221" s="150"/>
      <c r="F221" s="151"/>
    </row>
    <row r="222" spans="1:6" ht="25.5" customHeight="1">
      <c r="F222" s="9"/>
    </row>
    <row r="223" spans="1:6" ht="38.25" customHeight="1">
      <c r="A223" s="5" t="s">
        <v>403</v>
      </c>
      <c r="B223" s="405" t="s">
        <v>404</v>
      </c>
      <c r="C223" s="405"/>
      <c r="D223" s="405"/>
      <c r="E223" s="405"/>
      <c r="F223" s="405"/>
    </row>
    <row r="224" spans="1:6" ht="13.5" customHeight="1">
      <c r="A224" s="5"/>
      <c r="B224" s="102"/>
      <c r="C224" s="102"/>
      <c r="D224" s="102"/>
      <c r="E224" s="102"/>
      <c r="F224" s="102"/>
    </row>
    <row r="225" spans="1:6" ht="15" customHeight="1">
      <c r="A225" s="5"/>
      <c r="B225" s="411" t="s">
        <v>373</v>
      </c>
      <c r="C225" s="411"/>
      <c r="D225" s="152" t="s">
        <v>357</v>
      </c>
      <c r="E225" s="102"/>
      <c r="F225" s="102"/>
    </row>
    <row r="226" spans="1:6" ht="13">
      <c r="A226" s="5"/>
      <c r="B226" s="442" t="s">
        <v>405</v>
      </c>
      <c r="C226" s="442"/>
      <c r="D226" s="143"/>
      <c r="F226" s="120"/>
    </row>
    <row r="227" spans="1:6" ht="13">
      <c r="A227" s="5"/>
      <c r="B227" s="446" t="s">
        <v>406</v>
      </c>
      <c r="C227" s="446"/>
      <c r="D227" s="143"/>
      <c r="F227" s="120"/>
    </row>
    <row r="228" spans="1:6" ht="13">
      <c r="A228" s="5"/>
      <c r="B228" s="446" t="s">
        <v>407</v>
      </c>
      <c r="C228" s="446"/>
      <c r="D228" s="143"/>
      <c r="F228" s="120"/>
    </row>
    <row r="229" spans="1:6" ht="13">
      <c r="A229" s="5"/>
      <c r="B229" s="446" t="s">
        <v>408</v>
      </c>
      <c r="C229" s="446"/>
      <c r="D229" s="143"/>
      <c r="F229" s="120"/>
    </row>
    <row r="230" spans="1:6" ht="13">
      <c r="A230" s="5"/>
      <c r="B230" s="446" t="s">
        <v>409</v>
      </c>
      <c r="C230" s="446"/>
      <c r="D230" s="143"/>
      <c r="F230" s="120"/>
    </row>
    <row r="231" spans="1:6" ht="13">
      <c r="A231" s="5"/>
      <c r="B231" s="446" t="s">
        <v>410</v>
      </c>
      <c r="C231" s="446"/>
      <c r="D231" s="143"/>
      <c r="F231" s="120"/>
    </row>
    <row r="232" spans="1:6" ht="13">
      <c r="A232" s="5"/>
      <c r="B232" s="446" t="s">
        <v>411</v>
      </c>
      <c r="C232" s="446"/>
      <c r="D232" s="143"/>
      <c r="F232" s="120"/>
    </row>
    <row r="233" spans="1:6" ht="13">
      <c r="A233" s="5"/>
      <c r="B233" s="446" t="s">
        <v>412</v>
      </c>
      <c r="C233" s="446"/>
      <c r="D233" s="143"/>
      <c r="F233" s="120"/>
    </row>
    <row r="234" spans="1:6" ht="13">
      <c r="A234" s="5"/>
      <c r="B234" s="446" t="s">
        <v>413</v>
      </c>
      <c r="C234" s="446"/>
      <c r="D234" s="143"/>
      <c r="F234" s="120"/>
    </row>
    <row r="235" spans="1:6">
      <c r="B235" s="414" t="s">
        <v>380</v>
      </c>
      <c r="C235" s="415"/>
      <c r="D235" s="153">
        <f>SUM(D226:D234)</f>
        <v>0</v>
      </c>
    </row>
    <row r="236" spans="1:6">
      <c r="B236" s="154"/>
      <c r="C236" s="154"/>
      <c r="D236" s="155"/>
    </row>
    <row r="237" spans="1:6" ht="31.5" customHeight="1">
      <c r="A237" s="5" t="s">
        <v>414</v>
      </c>
      <c r="B237" s="367" t="s">
        <v>415</v>
      </c>
      <c r="C237" s="417"/>
      <c r="D237" s="417"/>
      <c r="E237" s="156">
        <f>SUM(E230:E236)</f>
        <v>0</v>
      </c>
      <c r="F237" s="157"/>
    </row>
    <row r="238" spans="1:6" ht="27" customHeight="1">
      <c r="A238" s="5"/>
      <c r="B238" s="418" t="s">
        <v>416</v>
      </c>
      <c r="C238" s="417"/>
      <c r="D238" s="417"/>
      <c r="E238" s="158">
        <f>SUM(E231:E237)</f>
        <v>0</v>
      </c>
      <c r="F238" s="120"/>
    </row>
    <row r="239" spans="1:6"/>
    <row r="240" spans="1:6" ht="15.5">
      <c r="B240" s="60" t="s">
        <v>417</v>
      </c>
    </row>
    <row r="241" spans="1:8" ht="15" customHeight="1">
      <c r="B241" s="60"/>
    </row>
    <row r="242" spans="1:8" ht="13">
      <c r="A242" s="5" t="s">
        <v>418</v>
      </c>
      <c r="B242" s="6" t="s">
        <v>419</v>
      </c>
    </row>
    <row r="243" spans="1:8" ht="13">
      <c r="A243" s="5"/>
      <c r="B243" s="412" t="s">
        <v>420</v>
      </c>
      <c r="C243" s="412"/>
      <c r="D243" s="412"/>
      <c r="E243" s="412"/>
      <c r="F243" s="412"/>
    </row>
    <row r="244" spans="1:8" ht="13">
      <c r="A244" s="5"/>
      <c r="B244" s="6"/>
    </row>
    <row r="245" spans="1:8" ht="13">
      <c r="A245" s="5"/>
      <c r="B245" s="6"/>
      <c r="D245" s="9" t="s">
        <v>19</v>
      </c>
      <c r="E245" s="9" t="s">
        <v>21</v>
      </c>
    </row>
    <row r="246" spans="1:8" ht="13">
      <c r="A246" s="5"/>
      <c r="B246" s="413" t="s">
        <v>421</v>
      </c>
      <c r="C246" s="413"/>
      <c r="D246" s="159" t="s">
        <v>20</v>
      </c>
      <c r="E246" s="159"/>
      <c r="F246" s="81"/>
      <c r="G246" s="105"/>
    </row>
    <row r="247" spans="1:8" ht="13">
      <c r="A247" s="5"/>
      <c r="B247" s="160"/>
      <c r="C247" s="160"/>
      <c r="D247" s="160"/>
      <c r="E247" s="160"/>
      <c r="F247" s="160"/>
      <c r="G247" s="105"/>
    </row>
    <row r="248" spans="1:8" ht="13">
      <c r="A248" s="5"/>
      <c r="B248" s="421" t="s">
        <v>422</v>
      </c>
      <c r="C248" s="421"/>
      <c r="D248" s="305">
        <v>50</v>
      </c>
      <c r="E248" s="161"/>
      <c r="G248" s="105"/>
    </row>
    <row r="249" spans="1:8" ht="13">
      <c r="A249" s="5"/>
      <c r="B249" s="81"/>
      <c r="C249" s="77"/>
      <c r="D249" s="77"/>
      <c r="G249" s="105"/>
    </row>
    <row r="250" spans="1:8" ht="13">
      <c r="A250" s="5"/>
      <c r="B250" s="81"/>
      <c r="C250" s="77"/>
      <c r="D250" s="9" t="s">
        <v>19</v>
      </c>
      <c r="E250" s="9" t="s">
        <v>21</v>
      </c>
      <c r="G250" s="105"/>
    </row>
    <row r="251" spans="1:8" ht="14.25" customHeight="1">
      <c r="A251" s="5"/>
      <c r="B251" s="353" t="s">
        <v>423</v>
      </c>
      <c r="C251" s="353"/>
      <c r="D251" s="159" t="s">
        <v>20</v>
      </c>
      <c r="E251" s="159"/>
      <c r="F251" s="11"/>
      <c r="H251" s="105"/>
    </row>
    <row r="252" spans="1:8" ht="13">
      <c r="A252" s="5"/>
      <c r="B252" s="7"/>
      <c r="C252" s="77"/>
      <c r="D252" s="77"/>
      <c r="F252" s="9"/>
    </row>
    <row r="253" spans="1:8" ht="27" customHeight="1">
      <c r="A253" s="5"/>
      <c r="B253" s="416" t="s">
        <v>424</v>
      </c>
      <c r="C253" s="416"/>
      <c r="D253" s="416"/>
      <c r="E253" s="416"/>
      <c r="F253" s="416"/>
    </row>
    <row r="254" spans="1:8" ht="12.75" customHeight="1">
      <c r="A254" s="5"/>
      <c r="B254" s="189"/>
      <c r="C254" s="189"/>
      <c r="D254" s="189"/>
      <c r="E254" s="189"/>
      <c r="F254" s="189"/>
    </row>
    <row r="255" spans="1:8" ht="12.75" customHeight="1">
      <c r="A255" s="31" t="s">
        <v>20</v>
      </c>
      <c r="B255" s="8" t="s">
        <v>425</v>
      </c>
      <c r="C255" s="162"/>
      <c r="D255" s="77"/>
      <c r="F255" s="9"/>
    </row>
    <row r="256" spans="1:8">
      <c r="A256" s="31"/>
      <c r="B256" s="8" t="s">
        <v>426</v>
      </c>
      <c r="C256" s="162"/>
      <c r="D256" s="77"/>
      <c r="F256" s="9"/>
    </row>
    <row r="257" spans="1:8">
      <c r="A257" s="31"/>
      <c r="B257" s="8" t="s">
        <v>427</v>
      </c>
      <c r="C257" s="162"/>
      <c r="D257" s="77"/>
      <c r="F257" s="9"/>
    </row>
    <row r="258" spans="1:8" ht="13">
      <c r="A258" s="5"/>
      <c r="B258" s="81"/>
      <c r="C258" s="77"/>
      <c r="D258" s="9" t="s">
        <v>19</v>
      </c>
      <c r="E258" s="9" t="s">
        <v>21</v>
      </c>
      <c r="F258" s="9"/>
    </row>
    <row r="259" spans="1:8" ht="27" customHeight="1">
      <c r="A259" s="5"/>
      <c r="B259" s="416" t="s">
        <v>428</v>
      </c>
      <c r="C259" s="438"/>
      <c r="D259" s="159" t="s">
        <v>20</v>
      </c>
      <c r="E259" s="159"/>
      <c r="F259" s="9"/>
    </row>
    <row r="260" spans="1:8">
      <c r="B260" s="7"/>
      <c r="C260" s="77"/>
      <c r="D260" s="77"/>
      <c r="F260" s="9"/>
    </row>
    <row r="261" spans="1:8" ht="13">
      <c r="A261" s="5" t="s">
        <v>429</v>
      </c>
      <c r="B261" s="6" t="s">
        <v>430</v>
      </c>
    </row>
    <row r="262" spans="1:8" ht="13">
      <c r="A262" s="5"/>
      <c r="B262" s="81"/>
      <c r="C262" s="77"/>
      <c r="D262" s="9" t="s">
        <v>19</v>
      </c>
      <c r="E262" s="9" t="s">
        <v>21</v>
      </c>
      <c r="G262" s="105"/>
    </row>
    <row r="263" spans="1:8" ht="25.5" customHeight="1">
      <c r="A263" s="5"/>
      <c r="B263" s="353" t="s">
        <v>431</v>
      </c>
      <c r="C263" s="367"/>
      <c r="D263" s="159" t="s">
        <v>20</v>
      </c>
      <c r="E263" s="159"/>
      <c r="F263" s="9"/>
      <c r="H263" s="105"/>
    </row>
    <row r="264" spans="1:8" ht="13">
      <c r="A264" s="5"/>
      <c r="B264" s="81"/>
      <c r="C264" s="163"/>
    </row>
    <row r="265" spans="1:8" ht="13">
      <c r="A265" s="5"/>
      <c r="B265" s="164"/>
      <c r="C265" s="165" t="s">
        <v>432</v>
      </c>
    </row>
    <row r="266" spans="1:8" ht="13">
      <c r="A266" s="5"/>
      <c r="B266" s="90" t="s">
        <v>433</v>
      </c>
      <c r="C266" s="166" t="s">
        <v>335</v>
      </c>
    </row>
    <row r="267" spans="1:8" ht="13">
      <c r="A267" s="5"/>
      <c r="B267" s="90" t="s">
        <v>434</v>
      </c>
      <c r="C267" s="166"/>
    </row>
    <row r="268" spans="1:8" ht="13">
      <c r="A268" s="5"/>
      <c r="B268" s="81"/>
      <c r="C268" s="163"/>
    </row>
    <row r="269" spans="1:8" ht="13">
      <c r="A269" s="5"/>
      <c r="B269" s="419"/>
      <c r="C269" s="352"/>
      <c r="D269" s="352"/>
      <c r="E269" s="75" t="s">
        <v>19</v>
      </c>
      <c r="F269" s="75" t="s">
        <v>21</v>
      </c>
      <c r="G269" s="105"/>
    </row>
    <row r="270" spans="1:8" ht="27" customHeight="1">
      <c r="A270" s="5" t="s">
        <v>435</v>
      </c>
      <c r="B270" s="416" t="s">
        <v>436</v>
      </c>
      <c r="C270" s="416"/>
      <c r="D270" s="416"/>
      <c r="E270" s="31" t="s">
        <v>20</v>
      </c>
      <c r="F270" s="31"/>
      <c r="H270" s="105"/>
    </row>
    <row r="271" spans="1:8" ht="14.25" customHeight="1"/>
    <row r="272" spans="1:8" ht="13">
      <c r="A272" s="5" t="s">
        <v>437</v>
      </c>
      <c r="B272" s="74" t="s">
        <v>438</v>
      </c>
    </row>
    <row r="273" spans="1:4" ht="13">
      <c r="A273" s="5"/>
      <c r="B273" s="74"/>
    </row>
    <row r="274" spans="1:4" ht="12.75" customHeight="1">
      <c r="A274" s="31" t="s">
        <v>20</v>
      </c>
      <c r="B274" s="8" t="s">
        <v>439</v>
      </c>
      <c r="C274" s="347" t="s">
        <v>440</v>
      </c>
    </row>
    <row r="275" spans="1:4">
      <c r="A275" s="31"/>
      <c r="B275" s="117" t="s">
        <v>441</v>
      </c>
      <c r="C275" s="167"/>
    </row>
    <row r="276" spans="1:4">
      <c r="A276" s="31"/>
      <c r="B276" s="117" t="s">
        <v>442</v>
      </c>
      <c r="C276" s="168"/>
    </row>
    <row r="277" spans="1:4"/>
    <row r="278" spans="1:4" ht="13">
      <c r="A278" s="5" t="s">
        <v>443</v>
      </c>
      <c r="B278" s="6" t="s">
        <v>444</v>
      </c>
    </row>
    <row r="279" spans="1:4" ht="13">
      <c r="A279" s="5"/>
      <c r="B279" s="102"/>
      <c r="C279" s="163"/>
    </row>
    <row r="280" spans="1:4" ht="12.75" customHeight="1">
      <c r="A280" s="31"/>
      <c r="B280" s="8" t="s">
        <v>445</v>
      </c>
      <c r="C280" s="121"/>
    </row>
    <row r="281" spans="1:4">
      <c r="A281" s="31"/>
      <c r="B281" s="117" t="s">
        <v>446</v>
      </c>
      <c r="C281" s="167"/>
    </row>
    <row r="282" spans="1:4">
      <c r="A282" s="31" t="s">
        <v>20</v>
      </c>
      <c r="B282" s="117" t="s">
        <v>447</v>
      </c>
      <c r="C282" s="168">
        <v>4</v>
      </c>
      <c r="D282" s="17" t="s">
        <v>448</v>
      </c>
    </row>
    <row r="283" spans="1:4">
      <c r="A283" s="31"/>
      <c r="B283" s="117" t="s">
        <v>449</v>
      </c>
      <c r="C283" s="168"/>
    </row>
    <row r="284" spans="1:4" ht="13">
      <c r="A284" s="5"/>
      <c r="B284" s="420"/>
      <c r="C284" s="352"/>
      <c r="D284" s="163"/>
    </row>
    <row r="285" spans="1:4" ht="13">
      <c r="A285" s="5"/>
      <c r="B285" s="160" t="s">
        <v>450</v>
      </c>
      <c r="C285" s="121" t="s">
        <v>451</v>
      </c>
      <c r="D285" s="329"/>
    </row>
    <row r="286" spans="1:4" ht="13">
      <c r="A286" s="5"/>
      <c r="B286" s="81" t="s">
        <v>452</v>
      </c>
      <c r="C286" s="121" t="s">
        <v>451</v>
      </c>
    </row>
    <row r="287" spans="1:4" ht="13">
      <c r="A287" s="5"/>
      <c r="B287" s="81"/>
    </row>
    <row r="288" spans="1:4" ht="13">
      <c r="A288" s="5"/>
      <c r="B288" s="160" t="s">
        <v>453</v>
      </c>
      <c r="C288" s="330"/>
    </row>
    <row r="289" spans="1:6" ht="13">
      <c r="A289" s="5"/>
      <c r="B289" s="160"/>
      <c r="C289" s="330"/>
    </row>
    <row r="290" spans="1:6">
      <c r="A290" s="31"/>
      <c r="B290" s="117" t="s">
        <v>454</v>
      </c>
      <c r="C290" s="330"/>
    </row>
    <row r="291" spans="1:6">
      <c r="A291" s="31"/>
      <c r="B291" s="117" t="s">
        <v>455</v>
      </c>
      <c r="C291" s="330"/>
    </row>
    <row r="292" spans="1:6">
      <c r="A292" s="31"/>
      <c r="B292" s="117" t="s">
        <v>21</v>
      </c>
      <c r="C292" s="330"/>
    </row>
    <row r="293" spans="1:6"/>
    <row r="294" spans="1:6" ht="13">
      <c r="A294" s="5" t="s">
        <v>456</v>
      </c>
      <c r="B294" s="6" t="s">
        <v>457</v>
      </c>
    </row>
    <row r="295" spans="1:6" ht="13">
      <c r="A295" s="5"/>
      <c r="B295" s="419"/>
      <c r="C295" s="352"/>
      <c r="D295" s="352"/>
      <c r="E295" s="75" t="s">
        <v>19</v>
      </c>
      <c r="F295" s="75" t="s">
        <v>21</v>
      </c>
    </row>
    <row r="296" spans="1:6" ht="26.25" customHeight="1">
      <c r="A296" s="5"/>
      <c r="B296" s="353" t="s">
        <v>458</v>
      </c>
      <c r="C296" s="353"/>
      <c r="D296" s="367"/>
      <c r="E296" s="31"/>
      <c r="F296" s="31" t="s">
        <v>20</v>
      </c>
    </row>
    <row r="297" spans="1:6" ht="13">
      <c r="A297" s="5"/>
      <c r="B297" s="452" t="s">
        <v>459</v>
      </c>
      <c r="C297" s="452"/>
      <c r="D297" s="121"/>
      <c r="F297" s="9"/>
    </row>
    <row r="298" spans="1:6"/>
    <row r="299" spans="1:6" ht="13">
      <c r="A299" s="5" t="s">
        <v>460</v>
      </c>
      <c r="B299" s="6" t="s">
        <v>461</v>
      </c>
    </row>
    <row r="300" spans="1:6" ht="13">
      <c r="A300" s="5"/>
      <c r="B300" s="419"/>
      <c r="C300" s="352"/>
      <c r="D300" s="352"/>
      <c r="E300" s="77" t="s">
        <v>19</v>
      </c>
      <c r="F300" s="77" t="s">
        <v>21</v>
      </c>
    </row>
    <row r="301" spans="1:6" ht="38.25" customHeight="1">
      <c r="A301" s="5"/>
      <c r="B301" s="353" t="s">
        <v>462</v>
      </c>
      <c r="C301" s="353"/>
      <c r="D301" s="367"/>
      <c r="E301" s="31"/>
      <c r="F301" s="31" t="s">
        <v>20</v>
      </c>
    </row>
    <row r="302" spans="1:6" ht="17.25" customHeight="1"/>
    <row r="303" spans="1:6" ht="13">
      <c r="A303" s="5" t="s">
        <v>463</v>
      </c>
      <c r="B303" s="56" t="s">
        <v>464</v>
      </c>
      <c r="C303" s="160"/>
      <c r="D303" s="169"/>
      <c r="E303" s="169"/>
      <c r="F303" s="169"/>
    </row>
    <row r="304" spans="1:6"/>
    <row r="305" spans="1:6" ht="15.5">
      <c r="B305" s="60" t="s">
        <v>465</v>
      </c>
    </row>
    <row r="306" spans="1:6" ht="15.5">
      <c r="B306" s="60"/>
    </row>
    <row r="307" spans="1:6" ht="13">
      <c r="A307" s="5" t="s">
        <v>466</v>
      </c>
      <c r="B307" s="6" t="s">
        <v>467</v>
      </c>
    </row>
    <row r="308" spans="1:6" ht="13">
      <c r="A308" s="5"/>
      <c r="B308" s="419"/>
      <c r="C308" s="352"/>
      <c r="D308" s="352"/>
      <c r="E308" s="75" t="s">
        <v>19</v>
      </c>
      <c r="F308" s="75" t="s">
        <v>21</v>
      </c>
    </row>
    <row r="309" spans="1:6" ht="65.25" customHeight="1">
      <c r="A309" s="5"/>
      <c r="B309" s="353" t="s">
        <v>468</v>
      </c>
      <c r="C309" s="353"/>
      <c r="D309" s="367"/>
      <c r="E309" s="31" t="s">
        <v>20</v>
      </c>
      <c r="F309" s="31"/>
    </row>
    <row r="310" spans="1:6" ht="13">
      <c r="A310" s="5"/>
      <c r="B310" s="353" t="s">
        <v>469</v>
      </c>
      <c r="C310" s="353"/>
      <c r="D310" s="353"/>
      <c r="E310" s="77"/>
      <c r="F310" s="77"/>
    </row>
    <row r="311" spans="1:6" ht="13">
      <c r="A311" s="5"/>
      <c r="B311" s="449" t="s">
        <v>470</v>
      </c>
      <c r="C311" s="450"/>
      <c r="D311" s="451"/>
      <c r="E311" s="170" t="s">
        <v>471</v>
      </c>
      <c r="F311" s="77"/>
    </row>
    <row r="312" spans="1:6" ht="13">
      <c r="A312" s="5"/>
      <c r="B312" s="449" t="s">
        <v>472</v>
      </c>
      <c r="C312" s="450"/>
      <c r="D312" s="451"/>
      <c r="E312" s="170" t="s">
        <v>473</v>
      </c>
      <c r="F312" s="77"/>
    </row>
    <row r="313" spans="1:6" ht="13">
      <c r="A313" s="5"/>
      <c r="B313" s="449" t="s">
        <v>474</v>
      </c>
      <c r="C313" s="450"/>
      <c r="D313" s="451"/>
      <c r="E313" s="170"/>
      <c r="F313" s="77"/>
    </row>
    <row r="314" spans="1:6" ht="13">
      <c r="A314" s="5"/>
      <c r="B314" s="449" t="s">
        <v>475</v>
      </c>
      <c r="C314" s="450"/>
      <c r="D314" s="451"/>
      <c r="E314" s="170"/>
      <c r="F314" s="77"/>
    </row>
    <row r="315" spans="1:6" ht="13">
      <c r="A315" s="5"/>
      <c r="B315" s="7"/>
      <c r="C315" s="7"/>
      <c r="D315" s="7"/>
      <c r="E315" s="163"/>
      <c r="F315" s="77"/>
    </row>
    <row r="316" spans="1:6" ht="13">
      <c r="A316" s="5"/>
      <c r="B316" s="416" t="s">
        <v>476</v>
      </c>
      <c r="C316" s="416"/>
      <c r="D316" s="416"/>
      <c r="E316" s="77"/>
      <c r="F316" s="77"/>
    </row>
    <row r="317" spans="1:6" ht="13">
      <c r="A317" s="5"/>
      <c r="B317" s="353" t="s">
        <v>477</v>
      </c>
      <c r="C317" s="353"/>
      <c r="D317" s="353"/>
      <c r="E317" s="75">
        <v>118</v>
      </c>
      <c r="F317" s="77"/>
    </row>
    <row r="318" spans="1:6" ht="13">
      <c r="A318" s="5"/>
      <c r="B318" s="353" t="s">
        <v>478</v>
      </c>
      <c r="C318" s="353"/>
      <c r="D318" s="353"/>
      <c r="E318" s="342">
        <v>97</v>
      </c>
      <c r="F318" s="77"/>
    </row>
    <row r="319" spans="1:6" ht="12.75" customHeight="1">
      <c r="A319" s="5"/>
      <c r="B319" s="353" t="s">
        <v>479</v>
      </c>
      <c r="C319" s="353"/>
      <c r="D319" s="353"/>
      <c r="E319" s="353"/>
      <c r="F319" s="353"/>
    </row>
    <row r="320" spans="1:6" ht="13">
      <c r="A320" s="5"/>
      <c r="B320" s="364"/>
      <c r="C320" s="364"/>
      <c r="D320" s="364"/>
      <c r="E320" s="364"/>
      <c r="F320" s="364"/>
    </row>
    <row r="321" spans="1:6" ht="13">
      <c r="A321" s="5"/>
      <c r="B321" s="14"/>
      <c r="C321" s="14"/>
      <c r="D321" s="14"/>
      <c r="E321" s="14"/>
      <c r="F321" s="14"/>
    </row>
    <row r="322" spans="1:6" ht="13">
      <c r="A322" s="5" t="s">
        <v>480</v>
      </c>
      <c r="B322" s="6" t="s">
        <v>481</v>
      </c>
    </row>
    <row r="323" spans="1:6" ht="13">
      <c r="A323" s="5"/>
      <c r="B323" s="419"/>
      <c r="C323" s="352"/>
      <c r="D323" s="352"/>
      <c r="E323" s="75" t="s">
        <v>19</v>
      </c>
      <c r="F323" s="75" t="s">
        <v>21</v>
      </c>
    </row>
    <row r="324" spans="1:6" ht="45" customHeight="1">
      <c r="A324" s="5"/>
      <c r="B324" s="353" t="s">
        <v>482</v>
      </c>
      <c r="C324" s="353"/>
      <c r="D324" s="367"/>
      <c r="E324" s="31"/>
      <c r="F324" s="31" t="s">
        <v>20</v>
      </c>
    </row>
    <row r="325" spans="1:6" ht="13">
      <c r="A325" s="5"/>
      <c r="B325" s="448" t="s">
        <v>469</v>
      </c>
      <c r="C325" s="448"/>
      <c r="D325" s="448"/>
      <c r="E325" s="77"/>
    </row>
    <row r="326" spans="1:6" ht="13">
      <c r="A326" s="5"/>
      <c r="B326" s="404" t="s">
        <v>483</v>
      </c>
      <c r="C326" s="404"/>
      <c r="D326" s="170"/>
      <c r="E326" s="163"/>
    </row>
    <row r="327" spans="1:6" ht="13">
      <c r="A327" s="5"/>
      <c r="B327" s="404" t="s">
        <v>484</v>
      </c>
      <c r="C327" s="404"/>
      <c r="D327" s="170"/>
      <c r="E327" s="163"/>
    </row>
    <row r="328" spans="1:6"/>
    <row r="329" spans="1:6"/>
    <row r="330" spans="1:6" ht="18.75" customHeight="1">
      <c r="E330" s="75" t="s">
        <v>19</v>
      </c>
      <c r="F330" s="75" t="s">
        <v>21</v>
      </c>
    </row>
    <row r="331" spans="1:6" ht="27" customHeight="1">
      <c r="A331" s="5"/>
      <c r="B331" s="360" t="s">
        <v>485</v>
      </c>
      <c r="C331" s="360"/>
      <c r="D331" s="360"/>
      <c r="E331" s="31"/>
      <c r="F331" s="31"/>
    </row>
    <row r="332" spans="1:6"/>
    <row r="333" spans="1:6"/>
    <row r="334" spans="1:6"/>
    <row r="335" spans="1:6"/>
    <row r="336" spans="1: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sheetData>
  <mergeCells count="128">
    <mergeCell ref="B163:F163"/>
    <mergeCell ref="B164:F164"/>
    <mergeCell ref="B165:F165"/>
    <mergeCell ref="B166:F166"/>
    <mergeCell ref="B40:F40"/>
    <mergeCell ref="B41:D41"/>
    <mergeCell ref="B42:D42"/>
    <mergeCell ref="B43:D43"/>
    <mergeCell ref="B118:G120"/>
    <mergeCell ref="B160:F160"/>
    <mergeCell ref="B112:G112"/>
    <mergeCell ref="B69:D69"/>
    <mergeCell ref="B70:D70"/>
    <mergeCell ref="B126:G126"/>
    <mergeCell ref="B114:D114"/>
    <mergeCell ref="B115:D115"/>
    <mergeCell ref="B116:D116"/>
    <mergeCell ref="B101:D101"/>
    <mergeCell ref="B100:D100"/>
    <mergeCell ref="C104:G104"/>
    <mergeCell ref="B103:F103"/>
    <mergeCell ref="B143:E143"/>
    <mergeCell ref="B142:E142"/>
    <mergeCell ref="D145:F146"/>
    <mergeCell ref="B324:D324"/>
    <mergeCell ref="B325:D325"/>
    <mergeCell ref="B318:D318"/>
    <mergeCell ref="B313:D313"/>
    <mergeCell ref="B314:D314"/>
    <mergeCell ref="B331:D331"/>
    <mergeCell ref="B214:F214"/>
    <mergeCell ref="B158:F158"/>
    <mergeCell ref="B150:D150"/>
    <mergeCell ref="B295:D295"/>
    <mergeCell ref="B296:D296"/>
    <mergeCell ref="B297:C297"/>
    <mergeCell ref="B300:D300"/>
    <mergeCell ref="B301:D301"/>
    <mergeCell ref="B311:D311"/>
    <mergeCell ref="B312:D312"/>
    <mergeCell ref="B308:D308"/>
    <mergeCell ref="B323:D323"/>
    <mergeCell ref="B231:C231"/>
    <mergeCell ref="B232:C232"/>
    <mergeCell ref="B234:C234"/>
    <mergeCell ref="B233:C233"/>
    <mergeCell ref="B227:C227"/>
    <mergeCell ref="B228:C228"/>
    <mergeCell ref="B229:C229"/>
    <mergeCell ref="B230:C230"/>
    <mergeCell ref="B216:D216"/>
    <mergeCell ref="B217:D217"/>
    <mergeCell ref="B218:D218"/>
    <mergeCell ref="B219:D219"/>
    <mergeCell ref="B220:D220"/>
    <mergeCell ref="B223:F223"/>
    <mergeCell ref="B226:C226"/>
    <mergeCell ref="B251:C251"/>
    <mergeCell ref="B253:F253"/>
    <mergeCell ref="B259:C259"/>
    <mergeCell ref="A1:F1"/>
    <mergeCell ref="B8:D8"/>
    <mergeCell ref="B9:D9"/>
    <mergeCell ref="B11:D11"/>
    <mergeCell ref="B67:D67"/>
    <mergeCell ref="B14:D14"/>
    <mergeCell ref="B15:D15"/>
    <mergeCell ref="B20:F20"/>
    <mergeCell ref="B17:D17"/>
    <mergeCell ref="B18:D18"/>
    <mergeCell ref="B26:D26"/>
    <mergeCell ref="B29:D29"/>
    <mergeCell ref="B30:D30"/>
    <mergeCell ref="B31:D31"/>
    <mergeCell ref="B45:F45"/>
    <mergeCell ref="B32:D32"/>
    <mergeCell ref="A3:A4"/>
    <mergeCell ref="B3:F4"/>
    <mergeCell ref="B5:F5"/>
    <mergeCell ref="B6:F6"/>
    <mergeCell ref="B7:F7"/>
    <mergeCell ref="B21:F21"/>
    <mergeCell ref="B28:D28"/>
    <mergeCell ref="B145:C146"/>
    <mergeCell ref="B161:F161"/>
    <mergeCell ref="B162:F162"/>
    <mergeCell ref="B72:F72"/>
    <mergeCell ref="B124:D124"/>
    <mergeCell ref="B12:D12"/>
    <mergeCell ref="B74:F74"/>
    <mergeCell ref="B46:C46"/>
    <mergeCell ref="B50:F50"/>
    <mergeCell ref="B66:F66"/>
    <mergeCell ref="B68:D68"/>
    <mergeCell ref="B47:C47"/>
    <mergeCell ref="B48:C48"/>
    <mergeCell ref="B122:D122"/>
    <mergeCell ref="B123:D123"/>
    <mergeCell ref="B24:C24"/>
    <mergeCell ref="B34:C34"/>
    <mergeCell ref="B35:C35"/>
    <mergeCell ref="C155:F155"/>
    <mergeCell ref="B148:F148"/>
    <mergeCell ref="B137:F137"/>
    <mergeCell ref="B263:C263"/>
    <mergeCell ref="B319:F319"/>
    <mergeCell ref="B320:F320"/>
    <mergeCell ref="B326:C326"/>
    <mergeCell ref="B327:C327"/>
    <mergeCell ref="B172:G174"/>
    <mergeCell ref="B185:G185"/>
    <mergeCell ref="B104:B105"/>
    <mergeCell ref="B215:D215"/>
    <mergeCell ref="B221:D221"/>
    <mergeCell ref="B225:C225"/>
    <mergeCell ref="B243:F243"/>
    <mergeCell ref="B246:C246"/>
    <mergeCell ref="B235:C235"/>
    <mergeCell ref="B316:D316"/>
    <mergeCell ref="B317:D317"/>
    <mergeCell ref="B309:D309"/>
    <mergeCell ref="B310:D310"/>
    <mergeCell ref="B237:D237"/>
    <mergeCell ref="B238:D238"/>
    <mergeCell ref="B269:D269"/>
    <mergeCell ref="B270:D270"/>
    <mergeCell ref="B284:C284"/>
    <mergeCell ref="B248:C248"/>
  </mergeCells>
  <phoneticPr fontId="0" type="noConversion"/>
  <pageMargins left="0.75" right="0.75" top="1" bottom="1" header="0.5" footer="0.5"/>
  <pageSetup scale="71" fitToWidth="0" fitToHeight="0" orientation="portrait" r:id="rId1"/>
  <headerFooter alignWithMargins="0">
    <oddHeader>&amp;LCommon Data Set 2019-2020</oddHeader>
    <oddFooter>&amp;LCDS-C&amp;C
&amp;RPage &amp;P</oddFooter>
  </headerFooter>
  <rowBreaks count="4" manualBreakCount="4">
    <brk id="97" max="16383" man="1"/>
    <brk id="213" max="16383" man="1"/>
    <brk id="267" max="16383" man="1"/>
    <brk id="3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5"/>
  <sheetViews>
    <sheetView showGridLines="0" showRuler="0" showWhiteSpace="0" zoomScaleNormal="100" workbookViewId="0">
      <selection sqref="A1:G1"/>
    </sheetView>
  </sheetViews>
  <sheetFormatPr defaultColWidth="0" defaultRowHeight="12.5" zeroHeight="1"/>
  <cols>
    <col min="1" max="1" width="4.453125" style="4" customWidth="1"/>
    <col min="2" max="2" width="22.7265625" style="3" customWidth="1"/>
    <col min="3" max="7" width="12.7265625" style="3" customWidth="1"/>
    <col min="8" max="8" width="9.26953125" style="3" customWidth="1"/>
    <col min="9" max="16384" width="0" style="3" hidden="1"/>
  </cols>
  <sheetData>
    <row r="1" spans="1:7" ht="18">
      <c r="A1" s="351" t="s">
        <v>486</v>
      </c>
      <c r="B1" s="351"/>
      <c r="C1" s="351"/>
      <c r="D1" s="351"/>
      <c r="E1" s="351"/>
      <c r="F1" s="351"/>
      <c r="G1" s="351"/>
    </row>
    <row r="2" spans="1:7"/>
    <row r="3" spans="1:7" ht="15.5">
      <c r="B3" s="60" t="s">
        <v>487</v>
      </c>
    </row>
    <row r="4" spans="1:7" ht="13">
      <c r="B4" s="419"/>
      <c r="C4" s="352"/>
      <c r="D4" s="352"/>
      <c r="E4" s="77" t="s">
        <v>19</v>
      </c>
      <c r="F4" s="77" t="s">
        <v>21</v>
      </c>
      <c r="G4" s="9"/>
    </row>
    <row r="5" spans="1:7" ht="26.25" customHeight="1">
      <c r="A5" s="5" t="s">
        <v>488</v>
      </c>
      <c r="B5" s="353" t="s">
        <v>489</v>
      </c>
      <c r="C5" s="353"/>
      <c r="D5" s="367"/>
      <c r="E5" s="31" t="s">
        <v>20</v>
      </c>
      <c r="F5" s="31"/>
      <c r="G5" s="86"/>
    </row>
    <row r="6" spans="1:7" ht="41.25" customHeight="1">
      <c r="A6" s="5"/>
      <c r="B6" s="353" t="s">
        <v>490</v>
      </c>
      <c r="C6" s="353"/>
      <c r="D6" s="367"/>
      <c r="E6" s="31" t="s">
        <v>20</v>
      </c>
      <c r="F6" s="31"/>
    </row>
    <row r="7" spans="1:7">
      <c r="B7" s="7"/>
      <c r="C7" s="7"/>
      <c r="D7" s="7"/>
      <c r="E7" s="77"/>
      <c r="F7" s="77"/>
    </row>
    <row r="8" spans="1:7" ht="29.25" customHeight="1">
      <c r="A8" s="5" t="s">
        <v>491</v>
      </c>
      <c r="B8" s="430" t="s">
        <v>492</v>
      </c>
      <c r="C8" s="430"/>
      <c r="D8" s="430"/>
      <c r="E8" s="430"/>
      <c r="F8" s="430"/>
      <c r="G8" s="430"/>
    </row>
    <row r="9" spans="1:7" ht="26">
      <c r="A9" s="5"/>
      <c r="B9" s="171"/>
      <c r="C9" s="141" t="s">
        <v>493</v>
      </c>
      <c r="D9" s="141" t="s">
        <v>494</v>
      </c>
      <c r="E9" s="141" t="s">
        <v>495</v>
      </c>
      <c r="F9" s="172"/>
    </row>
    <row r="10" spans="1:7" ht="13">
      <c r="A10" s="5"/>
      <c r="B10" s="243" t="s">
        <v>88</v>
      </c>
      <c r="C10" s="307">
        <v>191</v>
      </c>
      <c r="D10" s="307">
        <v>178</v>
      </c>
      <c r="E10" s="307">
        <v>106</v>
      </c>
      <c r="F10" s="173"/>
    </row>
    <row r="11" spans="1:7" ht="13">
      <c r="A11" s="5"/>
      <c r="B11" s="243" t="s">
        <v>89</v>
      </c>
      <c r="C11" s="307">
        <v>213</v>
      </c>
      <c r="D11" s="307">
        <v>207</v>
      </c>
      <c r="E11" s="307">
        <v>118</v>
      </c>
      <c r="F11" s="173"/>
    </row>
    <row r="12" spans="1:7" ht="13">
      <c r="A12" s="5"/>
      <c r="B12" s="174" t="s">
        <v>496</v>
      </c>
      <c r="C12" s="308">
        <f>SUM(C10:C11)</f>
        <v>404</v>
      </c>
      <c r="D12" s="308">
        <f>SUM(D10:D11)</f>
        <v>385</v>
      </c>
      <c r="E12" s="308">
        <f>SUM(E10:E11)</f>
        <v>224</v>
      </c>
      <c r="F12" s="173"/>
    </row>
    <row r="13" spans="1:7"/>
    <row r="14" spans="1:7" ht="15.5">
      <c r="B14" s="82" t="s">
        <v>497</v>
      </c>
      <c r="C14" s="4"/>
      <c r="D14" s="169"/>
    </row>
    <row r="15" spans="1:7" ht="13">
      <c r="A15" s="5" t="s">
        <v>498</v>
      </c>
      <c r="B15" s="444" t="s">
        <v>499</v>
      </c>
      <c r="C15" s="444"/>
      <c r="D15" s="444"/>
    </row>
    <row r="16" spans="1:7" ht="13">
      <c r="A16" s="5"/>
      <c r="B16" s="4"/>
      <c r="C16" s="4"/>
      <c r="D16" s="4"/>
    </row>
    <row r="17" spans="1:7" ht="15.5">
      <c r="A17" s="31" t="s">
        <v>20</v>
      </c>
      <c r="B17" s="175" t="s">
        <v>500</v>
      </c>
      <c r="C17" s="176"/>
    </row>
    <row r="18" spans="1:7" ht="15.5">
      <c r="A18" s="31"/>
      <c r="B18" s="175" t="s">
        <v>501</v>
      </c>
      <c r="C18" s="176"/>
    </row>
    <row r="19" spans="1:7" ht="15.5">
      <c r="A19" s="31" t="s">
        <v>20</v>
      </c>
      <c r="B19" s="175" t="s">
        <v>502</v>
      </c>
      <c r="C19" s="176"/>
    </row>
    <row r="20" spans="1:7" ht="15.5">
      <c r="A20" s="31" t="s">
        <v>20</v>
      </c>
      <c r="B20" s="175" t="s">
        <v>503</v>
      </c>
      <c r="C20" s="176"/>
    </row>
    <row r="21" spans="1:7" ht="12.75" customHeight="1">
      <c r="A21" s="5"/>
      <c r="B21" s="419"/>
      <c r="C21" s="352"/>
      <c r="D21" s="352"/>
      <c r="E21" s="77" t="s">
        <v>19</v>
      </c>
      <c r="F21" s="77" t="s">
        <v>21</v>
      </c>
      <c r="G21" s="9"/>
    </row>
    <row r="22" spans="1:7" ht="40.5" customHeight="1">
      <c r="A22" s="5" t="s">
        <v>504</v>
      </c>
      <c r="B22" s="353" t="s">
        <v>505</v>
      </c>
      <c r="C22" s="353"/>
      <c r="D22" s="367"/>
      <c r="E22" s="31" t="s">
        <v>20</v>
      </c>
      <c r="F22" s="31"/>
      <c r="G22" s="9"/>
    </row>
    <row r="23" spans="1:7" ht="24.75" customHeight="1">
      <c r="A23" s="5"/>
      <c r="B23" s="448" t="s">
        <v>506</v>
      </c>
      <c r="C23" s="448"/>
      <c r="D23" s="448"/>
      <c r="E23" s="168">
        <v>12</v>
      </c>
      <c r="F23" s="77"/>
      <c r="G23" s="9"/>
    </row>
    <row r="24" spans="1:7"/>
    <row r="25" spans="1:7" ht="13">
      <c r="A25" s="5" t="s">
        <v>507</v>
      </c>
      <c r="B25" s="444" t="s">
        <v>508</v>
      </c>
      <c r="C25" s="444"/>
      <c r="D25" s="444"/>
      <c r="E25" s="444"/>
    </row>
    <row r="26" spans="1:7" ht="13">
      <c r="A26" s="5"/>
      <c r="B26" s="343"/>
      <c r="C26" s="343"/>
      <c r="D26" s="343"/>
      <c r="E26" s="343"/>
      <c r="F26" s="79"/>
    </row>
    <row r="27" spans="1:7" ht="21">
      <c r="A27" s="5"/>
      <c r="B27" s="344"/>
      <c r="C27" s="345" t="s">
        <v>509</v>
      </c>
      <c r="D27" s="346" t="s">
        <v>510</v>
      </c>
      <c r="E27" s="346" t="s">
        <v>511</v>
      </c>
      <c r="F27" s="345" t="s">
        <v>512</v>
      </c>
      <c r="G27" s="345" t="s">
        <v>513</v>
      </c>
    </row>
    <row r="28" spans="1:7" ht="13">
      <c r="A28" s="5"/>
      <c r="B28" s="334" t="s">
        <v>514</v>
      </c>
      <c r="C28" s="31" t="s">
        <v>20</v>
      </c>
      <c r="D28" s="31"/>
      <c r="E28" s="31"/>
      <c r="F28" s="31"/>
      <c r="G28" s="31"/>
    </row>
    <row r="29" spans="1:7" ht="13">
      <c r="A29" s="5"/>
      <c r="B29" s="334" t="s">
        <v>515</v>
      </c>
      <c r="C29" s="31" t="s">
        <v>20</v>
      </c>
      <c r="D29" s="31"/>
      <c r="E29" s="31"/>
      <c r="F29" s="31"/>
      <c r="G29" s="31"/>
    </row>
    <row r="30" spans="1:7" ht="25">
      <c r="A30" s="5"/>
      <c r="B30" s="334" t="s">
        <v>516</v>
      </c>
      <c r="C30" s="31" t="s">
        <v>20</v>
      </c>
      <c r="D30" s="31"/>
      <c r="E30" s="31"/>
      <c r="F30" s="31"/>
      <c r="G30" s="31"/>
    </row>
    <row r="31" spans="1:7" ht="13">
      <c r="A31" s="5"/>
      <c r="B31" s="334" t="s">
        <v>282</v>
      </c>
      <c r="C31" s="31"/>
      <c r="D31" s="31"/>
      <c r="E31" s="31"/>
      <c r="F31" s="31"/>
      <c r="G31" s="31"/>
    </row>
    <row r="32" spans="1:7" ht="13">
      <c r="A32" s="5"/>
      <c r="B32" s="334" t="s">
        <v>276</v>
      </c>
      <c r="C32" s="31" t="s">
        <v>299</v>
      </c>
      <c r="D32" s="31"/>
      <c r="E32" s="31"/>
      <c r="F32" s="31"/>
      <c r="G32" s="31" t="s">
        <v>278</v>
      </c>
    </row>
    <row r="33" spans="1:7" ht="40.5" customHeight="1">
      <c r="A33" s="5"/>
      <c r="B33" s="334" t="s">
        <v>517</v>
      </c>
      <c r="C33" s="31" t="s">
        <v>20</v>
      </c>
      <c r="D33" s="31"/>
      <c r="E33" s="31"/>
      <c r="F33" s="31"/>
      <c r="G33" s="31"/>
    </row>
    <row r="34" spans="1:7"/>
    <row r="35" spans="1:7" ht="27" customHeight="1">
      <c r="A35" s="5" t="s">
        <v>518</v>
      </c>
      <c r="B35" s="353" t="s">
        <v>519</v>
      </c>
      <c r="C35" s="353"/>
      <c r="D35" s="353"/>
      <c r="E35" s="179"/>
      <c r="G35" s="9"/>
    </row>
    <row r="36" spans="1:7"/>
    <row r="37" spans="1:7" ht="26.25" customHeight="1">
      <c r="A37" s="5" t="s">
        <v>520</v>
      </c>
      <c r="B37" s="353" t="s">
        <v>521</v>
      </c>
      <c r="C37" s="353"/>
      <c r="D37" s="353"/>
      <c r="E37" s="183">
        <v>2</v>
      </c>
      <c r="G37" s="9"/>
    </row>
    <row r="38" spans="1:7"/>
    <row r="39" spans="1:7" ht="12.75" customHeight="1">
      <c r="A39" s="5" t="s">
        <v>522</v>
      </c>
      <c r="B39" s="353" t="s">
        <v>523</v>
      </c>
      <c r="C39" s="353"/>
      <c r="D39" s="353"/>
      <c r="E39" s="353"/>
      <c r="F39" s="353"/>
      <c r="G39" s="11"/>
    </row>
    <row r="40" spans="1:7" ht="13">
      <c r="A40" s="5"/>
      <c r="B40" s="364"/>
      <c r="C40" s="364"/>
      <c r="D40" s="364"/>
      <c r="E40" s="364"/>
      <c r="F40" s="364"/>
      <c r="G40" s="364"/>
    </row>
    <row r="41" spans="1:7"/>
    <row r="42" spans="1:7" ht="37.5" customHeight="1">
      <c r="A42" s="5" t="s">
        <v>524</v>
      </c>
      <c r="B42" s="473" t="s">
        <v>525</v>
      </c>
      <c r="C42" s="473"/>
      <c r="D42" s="473"/>
      <c r="E42" s="473"/>
      <c r="F42" s="473"/>
      <c r="G42" s="473"/>
    </row>
    <row r="43" spans="1:7" ht="21">
      <c r="A43" s="5" t="s">
        <v>524</v>
      </c>
      <c r="B43" s="180"/>
      <c r="C43" s="178" t="s">
        <v>434</v>
      </c>
      <c r="D43" s="178" t="s">
        <v>526</v>
      </c>
      <c r="E43" s="178" t="s">
        <v>527</v>
      </c>
      <c r="F43" s="178" t="s">
        <v>528</v>
      </c>
      <c r="G43" s="178" t="s">
        <v>529</v>
      </c>
    </row>
    <row r="44" spans="1:7" ht="13">
      <c r="A44" s="5" t="s">
        <v>524</v>
      </c>
      <c r="B44" s="136" t="s">
        <v>500</v>
      </c>
      <c r="C44" s="166"/>
      <c r="D44" s="166">
        <v>43525</v>
      </c>
      <c r="E44" s="166">
        <v>43570</v>
      </c>
      <c r="F44" s="166"/>
      <c r="G44" s="181"/>
    </row>
    <row r="45" spans="1:7" ht="13">
      <c r="A45" s="5" t="s">
        <v>524</v>
      </c>
      <c r="B45" s="136" t="s">
        <v>501</v>
      </c>
      <c r="C45" s="166"/>
      <c r="D45" s="166"/>
      <c r="E45" s="166"/>
      <c r="F45" s="166"/>
      <c r="G45" s="181"/>
    </row>
    <row r="46" spans="1:7" ht="13">
      <c r="A46" s="5" t="s">
        <v>524</v>
      </c>
      <c r="B46" s="136" t="s">
        <v>502</v>
      </c>
      <c r="C46" s="166"/>
      <c r="D46" s="166"/>
      <c r="E46" s="166"/>
      <c r="F46" s="166"/>
      <c r="G46" s="181"/>
    </row>
    <row r="47" spans="1:7" ht="13">
      <c r="A47" s="5" t="s">
        <v>524</v>
      </c>
      <c r="B47" s="136" t="s">
        <v>503</v>
      </c>
      <c r="C47" s="166"/>
      <c r="D47" s="166"/>
      <c r="E47" s="166"/>
      <c r="F47" s="166"/>
      <c r="G47" s="181"/>
    </row>
    <row r="48" spans="1:7" ht="13">
      <c r="A48" s="5"/>
      <c r="B48" s="574"/>
      <c r="C48" s="575"/>
      <c r="D48" s="575"/>
      <c r="E48" s="575"/>
      <c r="F48" s="575"/>
      <c r="G48" s="576"/>
    </row>
    <row r="49" spans="1:7" ht="13">
      <c r="A49" s="5"/>
      <c r="C49" s="182"/>
      <c r="D49" s="182"/>
      <c r="E49" s="182"/>
      <c r="F49" s="182"/>
      <c r="G49" s="18"/>
    </row>
    <row r="50" spans="1:7" ht="12.75" customHeight="1">
      <c r="A50" s="5"/>
      <c r="B50" s="419"/>
      <c r="C50" s="352"/>
      <c r="D50" s="352"/>
      <c r="E50" s="75" t="s">
        <v>19</v>
      </c>
      <c r="F50" s="75" t="s">
        <v>21</v>
      </c>
      <c r="G50" s="9"/>
    </row>
    <row r="51" spans="1:7" ht="26.25" customHeight="1">
      <c r="A51" s="5" t="s">
        <v>530</v>
      </c>
      <c r="B51" s="353" t="s">
        <v>531</v>
      </c>
      <c r="C51" s="353"/>
      <c r="D51" s="367"/>
      <c r="E51" s="31"/>
      <c r="F51" s="31" t="s">
        <v>20</v>
      </c>
      <c r="G51" s="86"/>
    </row>
    <row r="52" spans="1:7">
      <c r="B52" s="7"/>
      <c r="C52" s="7"/>
      <c r="D52" s="7"/>
      <c r="E52" s="77"/>
      <c r="F52" s="77"/>
    </row>
    <row r="53" spans="1:7" ht="12.75" customHeight="1">
      <c r="A53" s="5" t="s">
        <v>532</v>
      </c>
      <c r="B53" s="353" t="s">
        <v>533</v>
      </c>
      <c r="C53" s="353"/>
      <c r="D53" s="353"/>
      <c r="E53" s="353"/>
      <c r="F53" s="353"/>
      <c r="G53" s="353"/>
    </row>
    <row r="54" spans="1:7" ht="13">
      <c r="A54" s="5"/>
      <c r="B54" s="364"/>
      <c r="C54" s="364"/>
      <c r="D54" s="364"/>
      <c r="E54" s="364"/>
      <c r="F54" s="364"/>
      <c r="G54" s="364"/>
    </row>
    <row r="55" spans="1:7"/>
    <row r="56" spans="1:7" ht="15.5">
      <c r="B56" s="482" t="s">
        <v>534</v>
      </c>
      <c r="C56" s="444"/>
    </row>
    <row r="57" spans="1:7" ht="27.75" customHeight="1">
      <c r="A57" s="5" t="s">
        <v>535</v>
      </c>
      <c r="B57" s="353" t="s">
        <v>536</v>
      </c>
      <c r="C57" s="353"/>
      <c r="D57" s="183" t="s">
        <v>151</v>
      </c>
      <c r="G57" s="9"/>
    </row>
    <row r="58" spans="1:7"/>
    <row r="59" spans="1:7" ht="13">
      <c r="A59" s="5"/>
      <c r="B59" s="419"/>
      <c r="C59" s="352"/>
      <c r="D59" s="352"/>
      <c r="E59" s="75" t="s">
        <v>358</v>
      </c>
      <c r="F59" s="75" t="s">
        <v>537</v>
      </c>
    </row>
    <row r="60" spans="1:7" ht="26.25" customHeight="1">
      <c r="A60" s="5" t="s">
        <v>538</v>
      </c>
      <c r="B60" s="353" t="s">
        <v>539</v>
      </c>
      <c r="C60" s="353"/>
      <c r="D60" s="367"/>
      <c r="E60" s="31"/>
      <c r="F60" s="31"/>
    </row>
    <row r="61" spans="1:7"/>
    <row r="62" spans="1:7" ht="13">
      <c r="A62" s="5"/>
      <c r="B62" s="419"/>
      <c r="C62" s="352"/>
      <c r="D62" s="352"/>
      <c r="E62" s="75" t="s">
        <v>358</v>
      </c>
      <c r="F62" s="75" t="s">
        <v>537</v>
      </c>
    </row>
    <row r="63" spans="1:7" ht="27" customHeight="1">
      <c r="A63" s="5" t="s">
        <v>540</v>
      </c>
      <c r="B63" s="353" t="s">
        <v>541</v>
      </c>
      <c r="C63" s="353"/>
      <c r="D63" s="367"/>
      <c r="E63" s="31"/>
      <c r="F63" s="31"/>
    </row>
    <row r="64" spans="1:7"/>
    <row r="65" spans="1:7" ht="27.75" customHeight="1">
      <c r="A65" s="5" t="s">
        <v>542</v>
      </c>
      <c r="B65" s="367" t="s">
        <v>543</v>
      </c>
      <c r="C65" s="417"/>
      <c r="D65" s="483"/>
      <c r="E65" s="183">
        <v>15</v>
      </c>
      <c r="F65" s="112"/>
      <c r="G65" s="9"/>
    </row>
    <row r="66" spans="1:7" ht="13">
      <c r="A66" s="5"/>
      <c r="B66" s="112"/>
      <c r="C66" s="112"/>
      <c r="D66" s="112"/>
      <c r="E66" s="112"/>
      <c r="F66" s="112"/>
      <c r="G66" s="9"/>
    </row>
    <row r="67" spans="1:7" ht="26.25" customHeight="1">
      <c r="A67" s="5" t="s">
        <v>544</v>
      </c>
      <c r="B67" s="367" t="s">
        <v>545</v>
      </c>
      <c r="C67" s="417"/>
      <c r="D67" s="483"/>
      <c r="E67" s="183">
        <v>30</v>
      </c>
      <c r="F67" s="112"/>
      <c r="G67" s="9"/>
    </row>
    <row r="68" spans="1:7" ht="13">
      <c r="A68" s="5"/>
      <c r="B68" s="112"/>
      <c r="C68" s="112"/>
      <c r="D68" s="112"/>
      <c r="E68" s="112"/>
      <c r="F68" s="112"/>
      <c r="G68" s="9"/>
    </row>
    <row r="69" spans="1:7" ht="12.75" customHeight="1">
      <c r="A69" s="5" t="s">
        <v>546</v>
      </c>
      <c r="B69" s="353" t="s">
        <v>547</v>
      </c>
      <c r="C69" s="353"/>
      <c r="D69" s="353"/>
      <c r="E69" s="353"/>
      <c r="F69" s="353"/>
      <c r="G69" s="353"/>
    </row>
    <row r="70" spans="1:7" ht="13">
      <c r="A70" s="5"/>
      <c r="B70" s="364"/>
      <c r="C70" s="364"/>
      <c r="D70" s="364"/>
      <c r="E70" s="364"/>
      <c r="F70" s="364"/>
      <c r="G70" s="364"/>
    </row>
    <row r="71" spans="1:7" ht="13">
      <c r="A71" s="5"/>
      <c r="B71" s="7"/>
      <c r="C71" s="7"/>
      <c r="D71" s="7"/>
      <c r="E71" s="7"/>
      <c r="F71" s="7"/>
      <c r="G71" s="7"/>
    </row>
    <row r="72" spans="1:7" ht="15.5">
      <c r="A72" s="5"/>
      <c r="B72" s="60" t="s">
        <v>548</v>
      </c>
      <c r="C72" s="7"/>
      <c r="D72" s="7"/>
      <c r="E72" s="7"/>
      <c r="F72" s="7"/>
      <c r="G72" s="7"/>
    </row>
    <row r="73" spans="1:7" ht="13">
      <c r="A73" s="5" t="s">
        <v>549</v>
      </c>
      <c r="B73" s="3" t="s">
        <v>550</v>
      </c>
      <c r="F73" s="7"/>
      <c r="G73" s="7"/>
    </row>
    <row r="74" spans="1:7" ht="13">
      <c r="A74" s="5"/>
      <c r="F74" s="7"/>
      <c r="G74" s="7"/>
    </row>
    <row r="75" spans="1:7" ht="13">
      <c r="A75" s="5"/>
      <c r="B75" s="419"/>
      <c r="C75" s="352"/>
      <c r="D75" s="352"/>
      <c r="E75" s="121" t="s">
        <v>19</v>
      </c>
      <c r="F75" s="184" t="s">
        <v>21</v>
      </c>
      <c r="G75" s="7"/>
    </row>
    <row r="76" spans="1:7" ht="13">
      <c r="A76" s="5"/>
      <c r="B76" s="484" t="s">
        <v>551</v>
      </c>
      <c r="C76" s="484"/>
      <c r="D76" s="485"/>
      <c r="E76" s="31" t="s">
        <v>20</v>
      </c>
      <c r="F76" s="30"/>
      <c r="G76" s="7"/>
    </row>
    <row r="77" spans="1:7" ht="13">
      <c r="A77" s="5"/>
      <c r="B77" s="484" t="s">
        <v>552</v>
      </c>
      <c r="C77" s="484"/>
      <c r="D77" s="485"/>
      <c r="E77" s="31" t="s">
        <v>20</v>
      </c>
      <c r="F77" s="30"/>
      <c r="G77" s="7"/>
    </row>
    <row r="78" spans="1:7" ht="13">
      <c r="A78" s="5"/>
      <c r="B78" s="484" t="s">
        <v>553</v>
      </c>
      <c r="C78" s="484"/>
      <c r="D78" s="485"/>
      <c r="E78" s="31"/>
      <c r="F78" s="30" t="s">
        <v>20</v>
      </c>
      <c r="G78" s="7"/>
    </row>
    <row r="79" spans="1:7" ht="13">
      <c r="A79" s="5"/>
      <c r="F79" s="7"/>
      <c r="G79" s="7"/>
    </row>
    <row r="80" spans="1:7" ht="13">
      <c r="B80" s="419"/>
      <c r="C80" s="352"/>
      <c r="D80" s="352"/>
      <c r="E80" s="121" t="s">
        <v>358</v>
      </c>
      <c r="F80" s="184" t="s">
        <v>537</v>
      </c>
      <c r="G80" s="7"/>
    </row>
    <row r="81" spans="1:7" ht="12.75" customHeight="1">
      <c r="A81" s="5" t="s">
        <v>554</v>
      </c>
      <c r="B81" s="492" t="s">
        <v>555</v>
      </c>
      <c r="C81" s="467"/>
      <c r="D81" s="467"/>
      <c r="E81" s="493"/>
      <c r="F81" s="496"/>
      <c r="G81" s="7"/>
    </row>
    <row r="82" spans="1:7" ht="12.75" customHeight="1">
      <c r="A82" s="5"/>
      <c r="B82" s="466"/>
      <c r="C82" s="467"/>
      <c r="D82" s="467"/>
      <c r="E82" s="494"/>
      <c r="F82" s="497"/>
      <c r="G82" s="7"/>
    </row>
    <row r="83" spans="1:7" ht="12.75" customHeight="1">
      <c r="A83" s="5"/>
      <c r="B83" s="466"/>
      <c r="C83" s="467"/>
      <c r="D83" s="467"/>
      <c r="E83" s="495"/>
      <c r="F83" s="498"/>
      <c r="G83" s="7"/>
    </row>
    <row r="84" spans="1:7" ht="12.75" customHeight="1">
      <c r="A84" s="5"/>
      <c r="B84" s="15"/>
      <c r="C84" s="15"/>
      <c r="D84" s="15"/>
      <c r="F84" s="7"/>
      <c r="G84" s="7"/>
    </row>
    <row r="85" spans="1:7" ht="12.75" customHeight="1">
      <c r="B85" s="419"/>
      <c r="C85" s="352"/>
      <c r="D85" s="352"/>
      <c r="E85" s="121" t="s">
        <v>358</v>
      </c>
      <c r="F85" s="184" t="s">
        <v>537</v>
      </c>
      <c r="G85" s="7"/>
    </row>
    <row r="86" spans="1:7" ht="12.75" customHeight="1">
      <c r="A86" s="5" t="s">
        <v>556</v>
      </c>
      <c r="B86" s="486" t="s">
        <v>557</v>
      </c>
      <c r="C86" s="487"/>
      <c r="D86" s="487"/>
      <c r="E86" s="480"/>
      <c r="F86" s="475"/>
      <c r="G86" s="7"/>
    </row>
    <row r="87" spans="1:7" ht="12.75" customHeight="1">
      <c r="A87" s="5"/>
      <c r="B87" s="488"/>
      <c r="C87" s="489"/>
      <c r="D87" s="489"/>
      <c r="E87" s="480"/>
      <c r="F87" s="475"/>
      <c r="G87" s="7"/>
    </row>
    <row r="88" spans="1:7" ht="12.75" customHeight="1">
      <c r="A88" s="5"/>
      <c r="B88" s="488"/>
      <c r="C88" s="489"/>
      <c r="D88" s="489"/>
      <c r="E88" s="480"/>
      <c r="F88" s="475"/>
      <c r="G88" s="7"/>
    </row>
    <row r="89" spans="1:7" ht="12.75" customHeight="1">
      <c r="A89" s="5"/>
      <c r="B89" s="490"/>
      <c r="C89" s="491"/>
      <c r="D89" s="491"/>
      <c r="E89" s="480"/>
      <c r="F89" s="475"/>
      <c r="G89" s="7"/>
    </row>
    <row r="90" spans="1:7" ht="12.75" customHeight="1">
      <c r="A90" s="5"/>
      <c r="B90" s="185"/>
      <c r="C90" s="185"/>
      <c r="D90" s="185"/>
      <c r="F90" s="7"/>
      <c r="G90" s="7"/>
    </row>
    <row r="91" spans="1:7" ht="12.75" customHeight="1">
      <c r="A91" s="5"/>
      <c r="B91" s="419"/>
      <c r="C91" s="352"/>
      <c r="D91" s="352"/>
      <c r="E91" s="121" t="s">
        <v>19</v>
      </c>
      <c r="F91" s="184" t="s">
        <v>21</v>
      </c>
      <c r="G91" s="7"/>
    </row>
    <row r="92" spans="1:7" ht="12.75" customHeight="1">
      <c r="A92" s="5" t="s">
        <v>558</v>
      </c>
      <c r="B92" s="476" t="s">
        <v>559</v>
      </c>
      <c r="C92" s="477"/>
      <c r="D92" s="477"/>
      <c r="E92" s="480"/>
      <c r="F92" s="475" t="s">
        <v>20</v>
      </c>
      <c r="G92" s="7"/>
    </row>
    <row r="93" spans="1:7" ht="12.75" customHeight="1">
      <c r="A93" s="5"/>
      <c r="B93" s="478"/>
      <c r="C93" s="479"/>
      <c r="D93" s="479"/>
      <c r="E93" s="480"/>
      <c r="F93" s="475"/>
      <c r="G93" s="7"/>
    </row>
    <row r="94" spans="1:7" ht="12.75" customHeight="1">
      <c r="A94" s="5"/>
      <c r="B94" s="15"/>
      <c r="C94" s="15"/>
      <c r="D94" s="15"/>
      <c r="F94" s="7"/>
      <c r="G94" s="7"/>
    </row>
    <row r="95" spans="1:7" ht="12.75" customHeight="1">
      <c r="A95" s="5"/>
      <c r="B95" s="444" t="s">
        <v>560</v>
      </c>
      <c r="C95" s="444"/>
      <c r="D95" s="444"/>
      <c r="E95" s="444"/>
      <c r="F95" s="444"/>
      <c r="G95" s="7"/>
    </row>
    <row r="96" spans="1:7" ht="12.75" customHeight="1">
      <c r="A96" s="5"/>
      <c r="B96" s="481"/>
      <c r="C96" s="481"/>
      <c r="D96" s="481"/>
      <c r="E96" s="481"/>
      <c r="F96" s="481"/>
      <c r="G96" s="7"/>
    </row>
    <row r="97" spans="1:7" ht="12.75" customHeight="1">
      <c r="A97" s="5"/>
      <c r="B97" s="186"/>
      <c r="C97" s="186"/>
      <c r="D97" s="186"/>
      <c r="E97" s="186"/>
      <c r="F97" s="186"/>
      <c r="G97" s="7"/>
    </row>
    <row r="98" spans="1:7" ht="12.75" customHeight="1">
      <c r="A98" s="5" t="s">
        <v>561</v>
      </c>
      <c r="B98" s="444" t="s">
        <v>562</v>
      </c>
      <c r="C98" s="444"/>
      <c r="D98" s="444"/>
      <c r="E98" s="444"/>
      <c r="F98" s="444"/>
      <c r="G98" s="7"/>
    </row>
    <row r="99" spans="1:7" ht="12.75" customHeight="1">
      <c r="A99" s="5"/>
      <c r="B99" s="361"/>
      <c r="C99" s="361"/>
      <c r="D99" s="361"/>
      <c r="E99" s="361"/>
      <c r="F99" s="361"/>
      <c r="G99" s="7"/>
    </row>
    <row r="100" spans="1:7" ht="12.75" customHeight="1"/>
    <row r="110" spans="1:7"/>
    <row r="111" spans="1:7"/>
    <row r="112" spans="1:7"/>
    <row r="113"/>
    <row r="114"/>
    <row r="115"/>
  </sheetData>
  <mergeCells count="49">
    <mergeCell ref="B86:D89"/>
    <mergeCell ref="B85:D85"/>
    <mergeCell ref="E86:E89"/>
    <mergeCell ref="F86:F89"/>
    <mergeCell ref="B81:D83"/>
    <mergeCell ref="E81:E83"/>
    <mergeCell ref="F81:F83"/>
    <mergeCell ref="B80:D80"/>
    <mergeCell ref="B76:D76"/>
    <mergeCell ref="B77:D77"/>
    <mergeCell ref="B78:D78"/>
    <mergeCell ref="B75:D75"/>
    <mergeCell ref="B37:D37"/>
    <mergeCell ref="B42:G42"/>
    <mergeCell ref="B39:F39"/>
    <mergeCell ref="B40:G40"/>
    <mergeCell ref="B53:G53"/>
    <mergeCell ref="B69:G69"/>
    <mergeCell ref="B70:G70"/>
    <mergeCell ref="B50:D50"/>
    <mergeCell ref="B51:D51"/>
    <mergeCell ref="B56:C56"/>
    <mergeCell ref="B54:G54"/>
    <mergeCell ref="B62:D62"/>
    <mergeCell ref="B63:D63"/>
    <mergeCell ref="B65:D65"/>
    <mergeCell ref="B67:D67"/>
    <mergeCell ref="B57:C57"/>
    <mergeCell ref="B96:F96"/>
    <mergeCell ref="B98:F98"/>
    <mergeCell ref="B99:F99"/>
    <mergeCell ref="A1:G1"/>
    <mergeCell ref="B8:G8"/>
    <mergeCell ref="B25:E25"/>
    <mergeCell ref="B35:D35"/>
    <mergeCell ref="B4:D4"/>
    <mergeCell ref="B5:D5"/>
    <mergeCell ref="B6:D6"/>
    <mergeCell ref="B23:D23"/>
    <mergeCell ref="B15:D15"/>
    <mergeCell ref="B21:D21"/>
    <mergeCell ref="B22:D22"/>
    <mergeCell ref="B59:D59"/>
    <mergeCell ref="B60:D60"/>
    <mergeCell ref="F92:F93"/>
    <mergeCell ref="B92:D93"/>
    <mergeCell ref="B91:D91"/>
    <mergeCell ref="E92:E93"/>
    <mergeCell ref="B95:F95"/>
  </mergeCells>
  <phoneticPr fontId="0" type="noConversion"/>
  <pageMargins left="0.75" right="0.75" top="1" bottom="1" header="0.5" footer="0.5"/>
  <pageSetup scale="75" orientation="portrait" r:id="rId1"/>
  <headerFooter alignWithMargins="0">
    <oddHeader>&amp;LCommon Data Set 2019-2020</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zoomScaleNormal="100" workbookViewId="0">
      <selection sqref="A1:C1"/>
    </sheetView>
  </sheetViews>
  <sheetFormatPr defaultColWidth="0" defaultRowHeight="12.5" zeroHeight="1"/>
  <cols>
    <col min="1" max="1" width="4.453125" style="4" customWidth="1"/>
    <col min="2" max="2" width="66.26953125" style="3" customWidth="1"/>
    <col min="3" max="3" width="12.7265625" style="3" customWidth="1"/>
    <col min="4" max="4" width="9.26953125" style="3" customWidth="1"/>
    <col min="5" max="16384" width="0" style="3" hidden="1"/>
  </cols>
  <sheetData>
    <row r="1" spans="1:3" ht="18">
      <c r="A1" s="351" t="s">
        <v>563</v>
      </c>
      <c r="B1" s="351"/>
      <c r="C1" s="351"/>
    </row>
    <row r="2" spans="1:3" ht="18">
      <c r="A2" s="187"/>
      <c r="B2" s="187"/>
      <c r="C2" s="187"/>
    </row>
    <row r="3" spans="1:3" ht="28.5" customHeight="1">
      <c r="A3" s="5" t="s">
        <v>564</v>
      </c>
      <c r="B3" s="363" t="s">
        <v>565</v>
      </c>
      <c r="C3" s="378"/>
    </row>
    <row r="4" spans="1:3" ht="13.5" customHeight="1">
      <c r="A4" s="5"/>
      <c r="B4" s="16"/>
      <c r="C4" s="65"/>
    </row>
    <row r="5" spans="1:3">
      <c r="A5" s="31"/>
      <c r="B5" s="17" t="s">
        <v>566</v>
      </c>
      <c r="C5" s="188"/>
    </row>
    <row r="6" spans="1:3">
      <c r="A6" s="31"/>
      <c r="B6" s="17" t="s">
        <v>567</v>
      </c>
      <c r="C6" s="188"/>
    </row>
    <row r="7" spans="1:3">
      <c r="A7" s="31"/>
      <c r="B7" s="17" t="s">
        <v>568</v>
      </c>
      <c r="C7" s="188"/>
    </row>
    <row r="8" spans="1:3">
      <c r="A8" s="31" t="s">
        <v>20</v>
      </c>
      <c r="B8" s="17" t="s">
        <v>569</v>
      </c>
      <c r="C8" s="188"/>
    </row>
    <row r="9" spans="1:3">
      <c r="A9" s="31"/>
      <c r="B9" s="17" t="s">
        <v>570</v>
      </c>
      <c r="C9" s="188"/>
    </row>
    <row r="10" spans="1:3">
      <c r="A10" s="31"/>
      <c r="B10" s="17" t="s">
        <v>571</v>
      </c>
      <c r="C10" s="188"/>
    </row>
    <row r="11" spans="1:3">
      <c r="A11" s="31"/>
      <c r="B11" s="17" t="s">
        <v>572</v>
      </c>
      <c r="C11" s="188"/>
    </row>
    <row r="12" spans="1:3">
      <c r="A12" s="31"/>
      <c r="B12" s="17" t="s">
        <v>573</v>
      </c>
      <c r="C12" s="188"/>
    </row>
    <row r="13" spans="1:3">
      <c r="A13" s="31"/>
      <c r="B13" s="17" t="s">
        <v>574</v>
      </c>
      <c r="C13" s="188"/>
    </row>
    <row r="14" spans="1:3">
      <c r="A14" s="31"/>
      <c r="B14" s="17" t="s">
        <v>575</v>
      </c>
      <c r="C14" s="188"/>
    </row>
    <row r="15" spans="1:3">
      <c r="A15" s="31" t="s">
        <v>20</v>
      </c>
      <c r="B15" s="17" t="s">
        <v>576</v>
      </c>
      <c r="C15" s="188"/>
    </row>
    <row r="16" spans="1:3">
      <c r="A16" s="31" t="s">
        <v>20</v>
      </c>
      <c r="B16" s="17" t="s">
        <v>577</v>
      </c>
      <c r="C16" s="188"/>
    </row>
    <row r="17" spans="1:3">
      <c r="A17" s="31"/>
      <c r="B17" s="17" t="s">
        <v>578</v>
      </c>
      <c r="C17" s="188"/>
    </row>
    <row r="18" spans="1:3">
      <c r="A18" s="31"/>
      <c r="B18" s="17" t="s">
        <v>579</v>
      </c>
      <c r="C18" s="188"/>
    </row>
    <row r="19" spans="1:3">
      <c r="A19" s="31" t="s">
        <v>20</v>
      </c>
      <c r="B19" s="17" t="s">
        <v>580</v>
      </c>
      <c r="C19" s="188"/>
    </row>
    <row r="20" spans="1:3">
      <c r="A20" s="31"/>
      <c r="B20" s="17" t="s">
        <v>581</v>
      </c>
      <c r="C20" s="188"/>
    </row>
    <row r="21" spans="1:3">
      <c r="A21" s="31"/>
      <c r="B21" s="17" t="s">
        <v>582</v>
      </c>
      <c r="C21" s="188"/>
    </row>
    <row r="22" spans="1:3">
      <c r="A22" s="31"/>
      <c r="B22" s="17" t="s">
        <v>583</v>
      </c>
      <c r="C22" s="188"/>
    </row>
    <row r="23" spans="1:3">
      <c r="B23" s="361"/>
      <c r="C23" s="361"/>
    </row>
    <row r="24" spans="1:3"/>
    <row r="25" spans="1:3" ht="13">
      <c r="A25" s="5" t="s">
        <v>584</v>
      </c>
      <c r="B25" s="6" t="s">
        <v>585</v>
      </c>
    </row>
    <row r="26" spans="1:3"/>
    <row r="27" spans="1:3" ht="24.75" customHeight="1">
      <c r="A27" s="189" t="s">
        <v>586</v>
      </c>
      <c r="B27" s="112" t="s">
        <v>587</v>
      </c>
      <c r="C27" s="112"/>
    </row>
    <row r="28" spans="1:3">
      <c r="A28" s="30" t="s">
        <v>588</v>
      </c>
      <c r="B28" s="17" t="s">
        <v>589</v>
      </c>
      <c r="C28" s="188"/>
    </row>
    <row r="29" spans="1:3">
      <c r="A29" s="30" t="s">
        <v>590</v>
      </c>
      <c r="B29" s="17" t="s">
        <v>591</v>
      </c>
      <c r="C29" s="188"/>
    </row>
    <row r="30" spans="1:3">
      <c r="A30" s="30" t="s">
        <v>588</v>
      </c>
      <c r="B30" s="17" t="s">
        <v>592</v>
      </c>
      <c r="C30" s="188"/>
    </row>
    <row r="31" spans="1:3">
      <c r="A31" s="30" t="s">
        <v>588</v>
      </c>
      <c r="B31" s="17" t="s">
        <v>593</v>
      </c>
      <c r="C31" s="188"/>
    </row>
    <row r="32" spans="1:3">
      <c r="A32" s="30" t="s">
        <v>588</v>
      </c>
      <c r="B32" s="17" t="s">
        <v>253</v>
      </c>
      <c r="C32" s="188"/>
    </row>
    <row r="33" spans="1:3">
      <c r="A33" s="30" t="s">
        <v>588</v>
      </c>
      <c r="B33" s="17" t="s">
        <v>594</v>
      </c>
      <c r="C33" s="188"/>
    </row>
    <row r="34" spans="1:3">
      <c r="A34" s="30" t="s">
        <v>588</v>
      </c>
      <c r="B34" s="17" t="s">
        <v>248</v>
      </c>
      <c r="C34" s="188"/>
    </row>
    <row r="35" spans="1:3">
      <c r="A35" s="30" t="s">
        <v>588</v>
      </c>
      <c r="B35" s="17" t="s">
        <v>595</v>
      </c>
      <c r="C35" s="188"/>
    </row>
    <row r="36" spans="1:3">
      <c r="A36" s="30" t="s">
        <v>588</v>
      </c>
      <c r="B36" s="17" t="s">
        <v>596</v>
      </c>
      <c r="C36" s="188"/>
    </row>
    <row r="37" spans="1:3">
      <c r="A37" s="30" t="s">
        <v>588</v>
      </c>
      <c r="B37" s="17" t="s">
        <v>597</v>
      </c>
      <c r="C37" s="188"/>
    </row>
    <row r="38" spans="1:3">
      <c r="A38" s="30" t="s">
        <v>588</v>
      </c>
      <c r="B38" s="17" t="s">
        <v>66</v>
      </c>
      <c r="C38" s="188"/>
    </row>
    <row r="39" spans="1:3">
      <c r="B39" s="499" t="s">
        <v>598</v>
      </c>
      <c r="C39" s="499"/>
    </row>
    <row r="40" spans="1:3"/>
    <row r="41" spans="1:3" ht="15.5">
      <c r="B41" s="190"/>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2019-2020</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owColHeaders="0" showRuler="0" zoomScaleNormal="100" zoomScalePageLayoutView="85" workbookViewId="0">
      <selection sqref="A1:F1"/>
    </sheetView>
  </sheetViews>
  <sheetFormatPr defaultColWidth="0" defaultRowHeight="12.5" zeroHeight="1"/>
  <cols>
    <col min="1" max="1" width="3.7265625" style="4" customWidth="1"/>
    <col min="2" max="2" width="27" style="3" customWidth="1"/>
    <col min="3" max="3" width="4.7265625" style="3" customWidth="1"/>
    <col min="4" max="4" width="10.7265625" style="3" customWidth="1"/>
    <col min="5" max="6" width="16.7265625" style="3" customWidth="1"/>
    <col min="7" max="7" width="9.26953125" style="3" customWidth="1"/>
    <col min="8" max="8" width="0.7265625" style="3" customWidth="1"/>
    <col min="9" max="16384" width="0" style="3" hidden="1"/>
  </cols>
  <sheetData>
    <row r="1" spans="1:6" ht="18">
      <c r="A1" s="351" t="s">
        <v>599</v>
      </c>
      <c r="B1" s="351"/>
      <c r="C1" s="351"/>
      <c r="D1" s="351"/>
      <c r="E1" s="352"/>
      <c r="F1" s="352"/>
    </row>
    <row r="2" spans="1:6" ht="8.25" customHeight="1"/>
    <row r="3" spans="1:6" ht="28.5" customHeight="1">
      <c r="A3" s="5" t="s">
        <v>600</v>
      </c>
      <c r="B3" s="504" t="s">
        <v>601</v>
      </c>
      <c r="C3" s="504"/>
      <c r="D3" s="504"/>
      <c r="E3" s="505"/>
      <c r="F3" s="505"/>
    </row>
    <row r="4" spans="1:6" ht="37.5" customHeight="1">
      <c r="A4" s="5"/>
      <c r="B4" s="503"/>
      <c r="C4" s="503"/>
      <c r="D4" s="503"/>
      <c r="E4" s="191" t="s">
        <v>602</v>
      </c>
      <c r="F4" s="192" t="s">
        <v>90</v>
      </c>
    </row>
    <row r="5" spans="1:6" ht="39.75" customHeight="1">
      <c r="A5" s="5"/>
      <c r="B5" s="446" t="s">
        <v>603</v>
      </c>
      <c r="C5" s="442"/>
      <c r="D5" s="442"/>
      <c r="E5" s="134">
        <v>0.78</v>
      </c>
      <c r="F5" s="318">
        <v>0.73</v>
      </c>
    </row>
    <row r="6" spans="1:6" ht="13">
      <c r="A6" s="5"/>
      <c r="B6" s="446" t="s">
        <v>604</v>
      </c>
      <c r="C6" s="442"/>
      <c r="D6" s="442"/>
      <c r="E6" s="317">
        <v>0</v>
      </c>
      <c r="F6" s="318">
        <v>0</v>
      </c>
    </row>
    <row r="7" spans="1:6" ht="13">
      <c r="A7" s="5"/>
      <c r="B7" s="446" t="s">
        <v>605</v>
      </c>
      <c r="C7" s="442"/>
      <c r="D7" s="442"/>
      <c r="E7" s="317">
        <v>0</v>
      </c>
      <c r="F7" s="318">
        <v>0</v>
      </c>
    </row>
    <row r="8" spans="1:6" ht="24.75" customHeight="1">
      <c r="A8" s="5"/>
      <c r="B8" s="446" t="s">
        <v>606</v>
      </c>
      <c r="C8" s="442"/>
      <c r="D8" s="442"/>
      <c r="E8" s="317">
        <v>0.68</v>
      </c>
      <c r="F8" s="318">
        <v>0.39</v>
      </c>
    </row>
    <row r="9" spans="1:6" ht="13">
      <c r="A9" s="5"/>
      <c r="B9" s="446" t="s">
        <v>607</v>
      </c>
      <c r="C9" s="442"/>
      <c r="D9" s="442"/>
      <c r="E9" s="317">
        <v>0.32</v>
      </c>
      <c r="F9" s="318">
        <v>0.61</v>
      </c>
    </row>
    <row r="10" spans="1:6" ht="13">
      <c r="A10" s="5"/>
      <c r="B10" s="446" t="s">
        <v>608</v>
      </c>
      <c r="C10" s="442"/>
      <c r="D10" s="442"/>
      <c r="E10" s="317">
        <v>0.14000000000000001</v>
      </c>
      <c r="F10" s="318">
        <v>0.31</v>
      </c>
    </row>
    <row r="11" spans="1:6" ht="13">
      <c r="A11" s="5"/>
      <c r="B11" s="446" t="s">
        <v>609</v>
      </c>
      <c r="C11" s="442"/>
      <c r="D11" s="442"/>
      <c r="E11" s="193">
        <v>20.309999999999999</v>
      </c>
      <c r="F11" s="193">
        <v>23.25</v>
      </c>
    </row>
    <row r="12" spans="1:6" ht="13">
      <c r="A12" s="5"/>
      <c r="B12" s="446" t="s">
        <v>610</v>
      </c>
      <c r="C12" s="442"/>
      <c r="D12" s="442"/>
      <c r="E12" s="193">
        <v>34.950000000000003</v>
      </c>
      <c r="F12" s="193">
        <v>35.71</v>
      </c>
    </row>
    <row r="13" spans="1:6"/>
    <row r="14" spans="1:6" ht="13">
      <c r="A14" s="5" t="s">
        <v>611</v>
      </c>
      <c r="B14" s="416" t="s">
        <v>612</v>
      </c>
      <c r="C14" s="353"/>
      <c r="D14" s="353"/>
      <c r="E14" s="445"/>
      <c r="F14" s="445"/>
    </row>
    <row r="15" spans="1:6" ht="13">
      <c r="A15" s="5"/>
      <c r="B15" s="189"/>
      <c r="C15" s="7"/>
      <c r="D15" s="7"/>
      <c r="E15" s="15"/>
      <c r="F15" s="15"/>
    </row>
    <row r="16" spans="1:6">
      <c r="A16" s="31" t="s">
        <v>20</v>
      </c>
      <c r="B16" s="117" t="s">
        <v>613</v>
      </c>
      <c r="C16" s="18"/>
      <c r="D16" s="7"/>
      <c r="E16" s="15"/>
      <c r="F16" s="15"/>
    </row>
    <row r="17" spans="1:4">
      <c r="A17" s="31" t="s">
        <v>20</v>
      </c>
      <c r="B17" s="8" t="s">
        <v>614</v>
      </c>
      <c r="C17" s="18"/>
    </row>
    <row r="18" spans="1:4">
      <c r="A18" s="31"/>
      <c r="B18" s="8" t="s">
        <v>615</v>
      </c>
      <c r="C18" s="18"/>
    </row>
    <row r="19" spans="1:4">
      <c r="A19" s="31" t="s">
        <v>20</v>
      </c>
      <c r="B19" s="8" t="s">
        <v>616</v>
      </c>
      <c r="C19" s="18"/>
    </row>
    <row r="20" spans="1:4">
      <c r="A20" s="31" t="s">
        <v>20</v>
      </c>
      <c r="B20" s="8" t="s">
        <v>617</v>
      </c>
      <c r="C20" s="18"/>
    </row>
    <row r="21" spans="1:4" ht="12.75" customHeight="1">
      <c r="A21" s="31" t="s">
        <v>20</v>
      </c>
      <c r="B21" s="512" t="s">
        <v>618</v>
      </c>
      <c r="C21" s="513"/>
      <c r="D21" s="513"/>
    </row>
    <row r="22" spans="1:4">
      <c r="A22" s="31" t="s">
        <v>20</v>
      </c>
      <c r="B22" s="8" t="s">
        <v>619</v>
      </c>
      <c r="C22" s="18"/>
    </row>
    <row r="23" spans="1:4">
      <c r="A23" s="31" t="s">
        <v>20</v>
      </c>
      <c r="B23" s="8" t="s">
        <v>620</v>
      </c>
      <c r="C23" s="18"/>
    </row>
    <row r="24" spans="1:4">
      <c r="A24" s="31"/>
      <c r="B24" s="8" t="s">
        <v>621</v>
      </c>
      <c r="C24" s="18"/>
    </row>
    <row r="25" spans="1:4">
      <c r="A25" s="31"/>
      <c r="B25" s="8" t="s">
        <v>622</v>
      </c>
      <c r="C25" s="18"/>
    </row>
    <row r="26" spans="1:4">
      <c r="A26" s="31" t="s">
        <v>20</v>
      </c>
      <c r="B26" s="8" t="s">
        <v>623</v>
      </c>
      <c r="C26" s="18"/>
    </row>
    <row r="27" spans="1:4">
      <c r="A27" s="31" t="s">
        <v>20</v>
      </c>
      <c r="B27" s="8" t="s">
        <v>624</v>
      </c>
      <c r="C27" s="18"/>
    </row>
    <row r="28" spans="1:4">
      <c r="A28" s="31"/>
      <c r="B28" s="8" t="s">
        <v>625</v>
      </c>
      <c r="C28" s="18"/>
    </row>
    <row r="29" spans="1:4">
      <c r="A29" s="31"/>
      <c r="B29" s="8" t="s">
        <v>626</v>
      </c>
      <c r="C29" s="18"/>
    </row>
    <row r="30" spans="1:4">
      <c r="A30" s="31" t="s">
        <v>20</v>
      </c>
      <c r="B30" s="8" t="s">
        <v>627</v>
      </c>
      <c r="C30" s="18"/>
    </row>
    <row r="31" spans="1:4">
      <c r="A31" s="31" t="s">
        <v>20</v>
      </c>
      <c r="B31" s="8" t="s">
        <v>628</v>
      </c>
      <c r="C31" s="18"/>
    </row>
    <row r="32" spans="1:4">
      <c r="A32" s="31"/>
      <c r="B32" s="8" t="s">
        <v>629</v>
      </c>
      <c r="C32" s="18"/>
    </row>
    <row r="33" spans="1:8">
      <c r="A33" s="31"/>
      <c r="B33" s="8" t="s">
        <v>630</v>
      </c>
      <c r="C33" s="18"/>
    </row>
    <row r="34" spans="1:8">
      <c r="A34" s="31" t="s">
        <v>20</v>
      </c>
      <c r="B34" s="8" t="s">
        <v>631</v>
      </c>
      <c r="C34" s="18"/>
    </row>
    <row r="35" spans="1:8">
      <c r="A35" s="31"/>
      <c r="B35" s="8" t="s">
        <v>632</v>
      </c>
      <c r="C35" s="18"/>
    </row>
    <row r="36" spans="1:8">
      <c r="A36" s="31" t="s">
        <v>20</v>
      </c>
      <c r="B36" s="8" t="s">
        <v>633</v>
      </c>
      <c r="C36" s="18"/>
    </row>
    <row r="37" spans="1:8"/>
    <row r="38" spans="1:8" ht="13">
      <c r="A38" s="5" t="s">
        <v>634</v>
      </c>
      <c r="B38" s="504" t="s">
        <v>635</v>
      </c>
      <c r="C38" s="473"/>
      <c r="D38" s="473"/>
      <c r="E38" s="509"/>
      <c r="F38" s="445"/>
    </row>
    <row r="39" spans="1:8" s="103" customFormat="1" ht="26">
      <c r="A39" s="5"/>
      <c r="B39" s="141"/>
      <c r="C39" s="508" t="s">
        <v>636</v>
      </c>
      <c r="D39" s="508"/>
      <c r="E39" s="194" t="s">
        <v>637</v>
      </c>
      <c r="F39" s="510" t="s">
        <v>638</v>
      </c>
      <c r="G39" s="511"/>
    </row>
    <row r="40" spans="1:8" ht="13">
      <c r="A40" s="5"/>
      <c r="B40" s="90" t="s">
        <v>639</v>
      </c>
      <c r="C40" s="506"/>
      <c r="D40" s="507"/>
      <c r="E40" s="181"/>
      <c r="F40" s="501"/>
      <c r="G40" s="502"/>
      <c r="H40" s="7"/>
    </row>
    <row r="41" spans="1:8" ht="13">
      <c r="A41" s="5"/>
      <c r="B41" s="90" t="s">
        <v>640</v>
      </c>
      <c r="C41" s="506"/>
      <c r="D41" s="507"/>
      <c r="E41" s="181"/>
      <c r="F41" s="501"/>
      <c r="G41" s="502"/>
      <c r="H41" s="7"/>
    </row>
    <row r="42" spans="1:8" ht="13">
      <c r="A42" s="5"/>
      <c r="B42" s="90" t="s">
        <v>641</v>
      </c>
      <c r="C42" s="506"/>
      <c r="D42" s="507"/>
      <c r="E42" s="181"/>
      <c r="F42" s="501"/>
      <c r="G42" s="502"/>
      <c r="H42" s="7"/>
    </row>
    <row r="43" spans="1:8"/>
    <row r="44" spans="1:8" ht="26.25" customHeight="1">
      <c r="A44" s="5" t="s">
        <v>642</v>
      </c>
      <c r="B44" s="416" t="s">
        <v>643</v>
      </c>
      <c r="C44" s="353"/>
      <c r="D44" s="353"/>
      <c r="E44" s="353"/>
      <c r="F44" s="353"/>
    </row>
    <row r="45" spans="1:8" ht="14.25" customHeight="1">
      <c r="A45" s="5"/>
      <c r="B45" s="189"/>
      <c r="C45" s="7"/>
      <c r="D45" s="7"/>
      <c r="E45" s="7"/>
      <c r="F45" s="7"/>
    </row>
    <row r="46" spans="1:8">
      <c r="A46" s="31"/>
      <c r="B46" s="8" t="s">
        <v>644</v>
      </c>
      <c r="C46" s="195"/>
      <c r="D46" s="17"/>
    </row>
    <row r="47" spans="1:8">
      <c r="A47" s="31" t="s">
        <v>20</v>
      </c>
      <c r="B47" s="8" t="s">
        <v>645</v>
      </c>
      <c r="C47" s="195"/>
      <c r="D47" s="17"/>
    </row>
    <row r="48" spans="1:8">
      <c r="A48" s="31" t="s">
        <v>20</v>
      </c>
      <c r="B48" s="8" t="s">
        <v>646</v>
      </c>
      <c r="C48" s="195"/>
      <c r="D48" s="17"/>
    </row>
    <row r="49" spans="1:4" ht="13.5" customHeight="1">
      <c r="A49" s="31" t="s">
        <v>20</v>
      </c>
      <c r="B49" s="500" t="s">
        <v>647</v>
      </c>
      <c r="C49" s="397"/>
      <c r="D49" s="17"/>
    </row>
    <row r="50" spans="1:4">
      <c r="A50" s="31" t="s">
        <v>20</v>
      </c>
      <c r="B50" s="500" t="s">
        <v>648</v>
      </c>
      <c r="C50" s="397"/>
      <c r="D50" s="17"/>
    </row>
    <row r="51" spans="1:4" ht="13.5" customHeight="1">
      <c r="A51" s="31" t="s">
        <v>20</v>
      </c>
      <c r="B51" s="500" t="s">
        <v>649</v>
      </c>
      <c r="C51" s="397"/>
      <c r="D51" s="17"/>
    </row>
    <row r="52" spans="1:4" ht="12.75" customHeight="1">
      <c r="A52" s="31"/>
      <c r="B52" s="500" t="s">
        <v>650</v>
      </c>
      <c r="C52" s="397"/>
      <c r="D52" s="397"/>
    </row>
    <row r="53" spans="1:4">
      <c r="A53" s="31"/>
      <c r="B53" s="8" t="s">
        <v>651</v>
      </c>
      <c r="C53" s="195"/>
      <c r="D53" s="17"/>
    </row>
    <row r="54" spans="1:4">
      <c r="A54" s="31"/>
      <c r="B54" s="8" t="s">
        <v>652</v>
      </c>
      <c r="C54" s="195"/>
      <c r="D54" s="17"/>
    </row>
    <row r="55" spans="1:4">
      <c r="A55" s="31"/>
      <c r="B55" s="8" t="s">
        <v>653</v>
      </c>
      <c r="C55" s="195"/>
      <c r="D55" s="17"/>
    </row>
    <row r="56" spans="1:4">
      <c r="A56" s="31"/>
      <c r="B56" s="8" t="s">
        <v>654</v>
      </c>
      <c r="C56" s="195"/>
      <c r="D56" s="17"/>
    </row>
    <row r="57" spans="1:4" ht="13.5" customHeight="1">
      <c r="A57" s="31"/>
      <c r="B57" s="8" t="s">
        <v>655</v>
      </c>
      <c r="C57" s="195"/>
      <c r="D57" s="17"/>
    </row>
    <row r="58" spans="1:4" ht="13.5" customHeight="1">
      <c r="A58" s="5"/>
      <c r="B58" s="7"/>
      <c r="C58" s="18"/>
      <c r="D58" s="9"/>
    </row>
    <row r="59" spans="1:4" ht="3.75" customHeight="1">
      <c r="A59" s="5"/>
      <c r="B59" s="444"/>
      <c r="C59" s="444"/>
    </row>
    <row r="60" spans="1:4" ht="4.5" hidden="1" customHeight="1"/>
  </sheetData>
  <mergeCells count="28">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 ref="B8:D8"/>
    <mergeCell ref="A1:F1"/>
    <mergeCell ref="B4:D4"/>
    <mergeCell ref="B5:D5"/>
    <mergeCell ref="B7:D7"/>
    <mergeCell ref="B6:D6"/>
    <mergeCell ref="B3:F3"/>
    <mergeCell ref="B50:C50"/>
    <mergeCell ref="B44:F44"/>
    <mergeCell ref="F40:G40"/>
    <mergeCell ref="F41:G41"/>
    <mergeCell ref="F42:G42"/>
  </mergeCells>
  <phoneticPr fontId="0" type="noConversion"/>
  <pageMargins left="0.75" right="0.75" top="1" bottom="1" header="0.5" footer="0.5"/>
  <pageSetup scale="75" orientation="portrait" r:id="rId1"/>
  <headerFooter alignWithMargins="0">
    <oddHeader>&amp;LCommon Data Set 2019-2020</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GridLines="0" showRowColHeaders="0" showRuler="0" zoomScaleNormal="100" workbookViewId="0">
      <selection sqref="A1:E1"/>
    </sheetView>
  </sheetViews>
  <sheetFormatPr defaultColWidth="0" defaultRowHeight="12.5" zeroHeight="1"/>
  <cols>
    <col min="1" max="1" width="3.7265625" style="4" customWidth="1"/>
    <col min="2" max="2" width="31.7265625" style="3" customWidth="1"/>
    <col min="3" max="5" width="18.7265625" style="3" customWidth="1"/>
    <col min="6" max="6" width="0.7265625" style="3" customWidth="1"/>
    <col min="7" max="16384" width="0" style="3" hidden="1"/>
  </cols>
  <sheetData>
    <row r="1" spans="1:5" ht="18">
      <c r="A1" s="351" t="s">
        <v>656</v>
      </c>
      <c r="B1" s="351"/>
      <c r="C1" s="351"/>
      <c r="D1" s="351"/>
      <c r="E1" s="351"/>
    </row>
    <row r="2" spans="1:5" ht="6.75" customHeight="1">
      <c r="A2" s="187"/>
      <c r="B2" s="187"/>
      <c r="C2" s="187"/>
      <c r="D2" s="187"/>
      <c r="E2" s="187"/>
    </row>
    <row r="3" spans="1:5" ht="13">
      <c r="A3" s="5" t="s">
        <v>657</v>
      </c>
      <c r="B3" s="196" t="s">
        <v>658</v>
      </c>
      <c r="C3" s="196"/>
      <c r="D3" s="196"/>
      <c r="E3" s="196"/>
    </row>
    <row r="4" spans="1:5">
      <c r="B4" s="514" t="s">
        <v>659</v>
      </c>
      <c r="C4" s="514"/>
      <c r="D4" s="514"/>
      <c r="E4" s="514"/>
    </row>
    <row r="5" spans="1:5">
      <c r="B5" s="9"/>
      <c r="C5" s="9"/>
      <c r="D5" s="9"/>
      <c r="E5" s="9"/>
    </row>
    <row r="6" spans="1:5" s="416" customFormat="1" ht="27.75" customHeight="1">
      <c r="A6" s="4"/>
      <c r="B6" s="416" t="s">
        <v>660</v>
      </c>
    </row>
    <row r="7" spans="1:5" ht="14.25" customHeight="1">
      <c r="B7" s="189"/>
      <c r="C7" s="189"/>
      <c r="D7" s="189"/>
      <c r="E7" s="189"/>
    </row>
    <row r="8" spans="1:5" s="515" customFormat="1" ht="12" customHeight="1">
      <c r="A8" s="31"/>
      <c r="B8" s="397" t="s">
        <v>661</v>
      </c>
    </row>
    <row r="9" spans="1:5" s="515" customFormat="1" ht="13.5" customHeight="1">
      <c r="A9" s="4"/>
    </row>
    <row r="10" spans="1:5" s="515" customFormat="1">
      <c r="A10" s="4"/>
    </row>
    <row r="11" spans="1:5">
      <c r="B11" s="364"/>
      <c r="C11" s="364"/>
      <c r="D11" s="364"/>
      <c r="E11" s="364"/>
    </row>
    <row r="12" spans="1:5" ht="13">
      <c r="A12" s="5"/>
      <c r="B12" s="5"/>
      <c r="C12" s="5"/>
      <c r="D12" s="5"/>
      <c r="E12" s="5"/>
    </row>
    <row r="13" spans="1:5" ht="14.25" customHeight="1">
      <c r="A13" s="5" t="s">
        <v>662</v>
      </c>
      <c r="B13" s="405" t="s">
        <v>663</v>
      </c>
      <c r="C13" s="353"/>
      <c r="D13" s="353"/>
      <c r="E13" s="353"/>
    </row>
    <row r="14" spans="1:5" ht="39" customHeight="1">
      <c r="A14" s="5"/>
      <c r="B14" s="423" t="s">
        <v>664</v>
      </c>
      <c r="C14" s="423"/>
      <c r="D14" s="423"/>
      <c r="E14" s="423"/>
    </row>
    <row r="15" spans="1:5" s="405" customFormat="1" ht="28.5" customHeight="1">
      <c r="A15" s="5"/>
      <c r="B15" s="405" t="s">
        <v>665</v>
      </c>
    </row>
    <row r="16" spans="1:5" s="405" customFormat="1" ht="15" customHeight="1">
      <c r="A16" s="5"/>
      <c r="B16" s="423" t="s">
        <v>666</v>
      </c>
    </row>
    <row r="17" spans="1:5" s="405" customFormat="1" ht="28.5" customHeight="1">
      <c r="A17" s="5"/>
      <c r="B17" s="405" t="s">
        <v>667</v>
      </c>
    </row>
    <row r="18" spans="1:5" s="405" customFormat="1" ht="14.25" customHeight="1">
      <c r="A18" s="5"/>
      <c r="B18" s="423" t="s">
        <v>668</v>
      </c>
    </row>
    <row r="19" spans="1:5" ht="9.75" customHeight="1">
      <c r="A19" s="5"/>
      <c r="C19" s="81"/>
      <c r="D19" s="5"/>
      <c r="E19" s="5"/>
    </row>
    <row r="20" spans="1:5" ht="13">
      <c r="A20" s="5" t="s">
        <v>662</v>
      </c>
      <c r="B20" s="136"/>
      <c r="C20" s="197" t="s">
        <v>669</v>
      </c>
      <c r="D20" s="197" t="s">
        <v>90</v>
      </c>
    </row>
    <row r="21" spans="1:5" ht="13">
      <c r="A21" s="5"/>
      <c r="B21" s="177" t="s">
        <v>670</v>
      </c>
      <c r="C21" s="198"/>
      <c r="D21" s="198"/>
    </row>
    <row r="22" spans="1:5" ht="13">
      <c r="A22" s="5"/>
      <c r="B22" s="199" t="s">
        <v>671</v>
      </c>
      <c r="C22" s="200">
        <f>360*30</f>
        <v>10800</v>
      </c>
      <c r="D22" s="200">
        <f>360*30</f>
        <v>10800</v>
      </c>
    </row>
    <row r="23" spans="1:5" ht="13">
      <c r="A23" s="5"/>
      <c r="B23" s="201" t="s">
        <v>672</v>
      </c>
      <c r="C23" s="202"/>
      <c r="D23" s="202"/>
    </row>
    <row r="24" spans="1:5" ht="13">
      <c r="A24" s="5"/>
      <c r="B24" s="199" t="s">
        <v>673</v>
      </c>
      <c r="C24" s="200"/>
      <c r="D24" s="200"/>
    </row>
    <row r="25" spans="1:5" ht="13">
      <c r="A25" s="5"/>
      <c r="B25" s="199" t="s">
        <v>674</v>
      </c>
      <c r="C25" s="200"/>
      <c r="D25" s="200"/>
    </row>
    <row r="26" spans="1:5" ht="13">
      <c r="A26" s="5"/>
      <c r="B26" s="199" t="s">
        <v>675</v>
      </c>
      <c r="C26" s="200"/>
      <c r="D26" s="200"/>
    </row>
    <row r="27" spans="1:5" ht="13">
      <c r="A27" s="5"/>
      <c r="B27" s="203" t="s">
        <v>676</v>
      </c>
      <c r="C27" s="200"/>
      <c r="D27" s="200"/>
    </row>
    <row r="28" spans="1:5" ht="13">
      <c r="A28" s="5"/>
      <c r="B28" s="204" t="s">
        <v>677</v>
      </c>
      <c r="C28" s="205"/>
      <c r="D28" s="206"/>
    </row>
    <row r="29" spans="1:5" ht="13">
      <c r="A29" s="5"/>
      <c r="B29" s="203" t="s">
        <v>678</v>
      </c>
      <c r="C29" s="200">
        <f>(310+280+20+455+160)*2</f>
        <v>2450</v>
      </c>
      <c r="D29" s="200">
        <f>(310+280+20+455+160)*2</f>
        <v>2450</v>
      </c>
    </row>
    <row r="30" spans="1:5" ht="13">
      <c r="A30" s="5"/>
      <c r="B30" s="203" t="s">
        <v>679</v>
      </c>
      <c r="C30" s="200">
        <f>C31+C32</f>
        <v>11710</v>
      </c>
      <c r="D30" s="200">
        <f>D31+D32</f>
        <v>11710</v>
      </c>
    </row>
    <row r="31" spans="1:5" ht="13">
      <c r="A31" s="5"/>
      <c r="B31" s="203" t="s">
        <v>680</v>
      </c>
      <c r="C31" s="200">
        <f>(3365)*2</f>
        <v>6730</v>
      </c>
      <c r="D31" s="200">
        <f>(3365)*2</f>
        <v>6730</v>
      </c>
    </row>
    <row r="32" spans="1:5" ht="15" customHeight="1">
      <c r="A32" s="5"/>
      <c r="B32" s="203" t="s">
        <v>681</v>
      </c>
      <c r="C32" s="200">
        <f>2490*2</f>
        <v>4980</v>
      </c>
      <c r="D32" s="200">
        <f>2490*2</f>
        <v>4980</v>
      </c>
    </row>
    <row r="33" spans="1:5" ht="9" customHeight="1"/>
    <row r="34" spans="1:5" ht="26.25" customHeight="1">
      <c r="A34" s="5"/>
      <c r="B34" s="448" t="s">
        <v>682</v>
      </c>
      <c r="C34" s="448"/>
      <c r="D34" s="448"/>
      <c r="E34" s="121"/>
    </row>
    <row r="35" spans="1:5" ht="13">
      <c r="A35" s="5"/>
      <c r="B35" s="7"/>
      <c r="C35" s="7"/>
      <c r="D35" s="207"/>
    </row>
    <row r="36" spans="1:5" ht="13">
      <c r="A36" s="5"/>
      <c r="B36" s="208" t="s">
        <v>449</v>
      </c>
      <c r="C36" s="364"/>
      <c r="D36" s="364"/>
      <c r="E36" s="364"/>
    </row>
    <row r="37" spans="1:5" s="353" customFormat="1" ht="13">
      <c r="A37" s="5"/>
    </row>
    <row r="38" spans="1:5" ht="13">
      <c r="B38" s="419"/>
      <c r="C38" s="352"/>
      <c r="D38" s="75" t="s">
        <v>683</v>
      </c>
      <c r="E38" s="75" t="s">
        <v>684</v>
      </c>
    </row>
    <row r="39" spans="1:5" ht="25.5" customHeight="1">
      <c r="A39" s="5" t="s">
        <v>685</v>
      </c>
      <c r="B39" s="516" t="s">
        <v>686</v>
      </c>
      <c r="C39" s="517"/>
      <c r="D39" s="193">
        <v>12</v>
      </c>
      <c r="E39" s="193"/>
    </row>
    <row r="40" spans="1:5"/>
    <row r="41" spans="1:5" ht="13">
      <c r="B41" s="419"/>
      <c r="C41" s="352"/>
      <c r="D41" s="75" t="s">
        <v>19</v>
      </c>
      <c r="E41" s="75" t="s">
        <v>21</v>
      </c>
    </row>
    <row r="42" spans="1:5" ht="27.75" customHeight="1">
      <c r="A42" s="5" t="s">
        <v>687</v>
      </c>
      <c r="B42" s="516" t="s">
        <v>688</v>
      </c>
      <c r="C42" s="517"/>
      <c r="D42" s="181"/>
      <c r="E42" s="181" t="s">
        <v>20</v>
      </c>
    </row>
    <row r="43" spans="1:5" ht="28.5" customHeight="1">
      <c r="A43" s="5" t="s">
        <v>689</v>
      </c>
      <c r="B43" s="353" t="s">
        <v>690</v>
      </c>
      <c r="C43" s="353"/>
      <c r="D43" s="215" t="s">
        <v>691</v>
      </c>
      <c r="E43" s="332"/>
    </row>
    <row r="44" spans="1:5" ht="28.5" customHeight="1">
      <c r="A44" s="5"/>
      <c r="B44" s="458" t="s">
        <v>692</v>
      </c>
      <c r="C44" s="458"/>
      <c r="D44" s="333">
        <v>4.4600000000000001E-2</v>
      </c>
      <c r="E44" s="18"/>
    </row>
    <row r="45" spans="1:5">
      <c r="B45" s="352"/>
      <c r="C45" s="352"/>
      <c r="D45" s="352"/>
      <c r="E45" s="352"/>
    </row>
    <row r="46" spans="1:5" ht="19.5" customHeight="1">
      <c r="A46" s="5" t="s">
        <v>693</v>
      </c>
      <c r="B46" s="473" t="s">
        <v>694</v>
      </c>
      <c r="C46" s="473"/>
      <c r="D46" s="473"/>
      <c r="E46" s="473"/>
    </row>
    <row r="47" spans="1:5" ht="26">
      <c r="A47" s="5"/>
      <c r="B47" s="180"/>
      <c r="C47" s="141" t="s">
        <v>695</v>
      </c>
      <c r="D47" s="141" t="s">
        <v>696</v>
      </c>
      <c r="E47" s="141" t="s">
        <v>697</v>
      </c>
    </row>
    <row r="48" spans="1:5" ht="13">
      <c r="A48" s="5"/>
      <c r="B48" s="136" t="s">
        <v>698</v>
      </c>
      <c r="C48" s="209">
        <v>932</v>
      </c>
      <c r="D48" s="209">
        <v>932</v>
      </c>
      <c r="E48" s="209">
        <v>932</v>
      </c>
    </row>
    <row r="49" spans="1:5" ht="13">
      <c r="A49" s="5"/>
      <c r="B49" s="136" t="s">
        <v>699</v>
      </c>
      <c r="C49" s="210"/>
      <c r="D49" s="210"/>
      <c r="E49" s="209"/>
    </row>
    <row r="50" spans="1:5" ht="13">
      <c r="A50" s="5"/>
      <c r="B50" s="136" t="s">
        <v>700</v>
      </c>
      <c r="C50" s="210"/>
      <c r="D50" s="209"/>
      <c r="E50" s="209"/>
    </row>
    <row r="51" spans="1:5" ht="13">
      <c r="A51" s="5"/>
      <c r="B51" s="138" t="s">
        <v>701</v>
      </c>
      <c r="C51" s="210"/>
      <c r="D51" s="210"/>
      <c r="E51" s="209">
        <v>11580</v>
      </c>
    </row>
    <row r="52" spans="1:5" ht="13">
      <c r="A52" s="5"/>
      <c r="B52" s="136" t="s">
        <v>702</v>
      </c>
      <c r="C52" s="209"/>
      <c r="D52" s="209"/>
      <c r="E52" s="209"/>
    </row>
    <row r="53" spans="1:5" ht="13">
      <c r="A53" s="5"/>
      <c r="B53" s="136" t="s">
        <v>703</v>
      </c>
      <c r="C53" s="209">
        <v>4502</v>
      </c>
      <c r="D53" s="209">
        <v>5698</v>
      </c>
      <c r="E53" s="209">
        <v>5698</v>
      </c>
    </row>
    <row r="54" spans="1:5">
      <c r="B54" s="407" t="s">
        <v>704</v>
      </c>
      <c r="C54" s="407"/>
      <c r="D54" s="407"/>
      <c r="E54" s="407"/>
    </row>
    <row r="55" spans="1:5"/>
    <row r="56" spans="1:5" ht="13">
      <c r="A56" s="5" t="s">
        <v>705</v>
      </c>
      <c r="B56" s="473" t="s">
        <v>706</v>
      </c>
      <c r="C56" s="473"/>
    </row>
    <row r="57" spans="1:5" ht="13">
      <c r="A57" s="5"/>
      <c r="B57" s="33" t="s">
        <v>707</v>
      </c>
      <c r="C57" s="211">
        <v>360</v>
      </c>
    </row>
    <row r="58" spans="1:5" ht="13">
      <c r="A58" s="5"/>
      <c r="B58" s="33" t="s">
        <v>708</v>
      </c>
      <c r="C58" s="211"/>
    </row>
    <row r="59" spans="1:5" ht="13">
      <c r="A59" s="5"/>
      <c r="B59" s="212" t="s">
        <v>709</v>
      </c>
      <c r="C59" s="211"/>
    </row>
    <row r="60" spans="1:5" ht="13">
      <c r="A60" s="5"/>
      <c r="B60" s="212" t="s">
        <v>710</v>
      </c>
      <c r="C60" s="211"/>
    </row>
    <row r="61" spans="1:5" ht="13">
      <c r="A61" s="5"/>
      <c r="B61" s="212" t="s">
        <v>711</v>
      </c>
      <c r="C61" s="211"/>
    </row>
    <row r="62" spans="1:5" ht="13">
      <c r="A62" s="5"/>
      <c r="B62" s="33" t="s">
        <v>712</v>
      </c>
      <c r="C62" s="211"/>
    </row>
    <row r="63" spans="1:5"/>
    <row r="64" spans="1:5"/>
    <row r="65"/>
    <row r="66"/>
    <row r="67"/>
    <row r="68"/>
    <row r="69"/>
    <row r="70"/>
    <row r="71"/>
    <row r="72"/>
    <row r="73"/>
    <row r="74"/>
    <row r="75"/>
    <row r="76"/>
    <row r="77"/>
  </sheetData>
  <mergeCells count="24">
    <mergeCell ref="B56:C56"/>
    <mergeCell ref="B39:C39"/>
    <mergeCell ref="B41:C41"/>
    <mergeCell ref="B42:C42"/>
    <mergeCell ref="B43:C43"/>
    <mergeCell ref="B44:C44"/>
    <mergeCell ref="B54:E54"/>
    <mergeCell ref="B46:E46"/>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s>
  <phoneticPr fontId="0" type="noConversion"/>
  <pageMargins left="0.75" right="0.75" top="1" bottom="1" header="0.5" footer="0.5"/>
  <pageSetup scale="75" orientation="portrait" r:id="rId1"/>
  <headerFooter alignWithMargins="0">
    <oddHeader xml:space="preserve">&amp;LCommon Data Set 2019-2020
</oddHeader>
    <oddFooter>&amp;LCDS-G&amp;RPage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48"/>
  <sheetViews>
    <sheetView showGridLines="0" showRowColHeaders="0" showRuler="0" zoomScaleNormal="100" zoomScalePageLayoutView="85" workbookViewId="0">
      <selection sqref="A1:F1"/>
    </sheetView>
  </sheetViews>
  <sheetFormatPr defaultColWidth="0" defaultRowHeight="12.5" zeroHeight="1"/>
  <cols>
    <col min="1" max="1" width="4.7265625" style="4" customWidth="1"/>
    <col min="2" max="2" width="2.54296875" style="3" customWidth="1"/>
    <col min="3" max="3" width="41" style="3" customWidth="1"/>
    <col min="4" max="6" width="14.26953125" style="3" customWidth="1"/>
    <col min="7" max="7" width="9.26953125" style="3" customWidth="1"/>
    <col min="8" max="16384" width="0" style="3" hidden="1"/>
  </cols>
  <sheetData>
    <row r="1" spans="1:6" ht="18">
      <c r="A1" s="351" t="s">
        <v>713</v>
      </c>
      <c r="B1" s="351"/>
      <c r="C1" s="351"/>
      <c r="D1" s="351"/>
      <c r="E1" s="351"/>
      <c r="F1" s="351"/>
    </row>
    <row r="2" spans="1:6"/>
    <row r="3" spans="1:6" ht="14">
      <c r="B3" s="547" t="s">
        <v>714</v>
      </c>
      <c r="C3" s="547"/>
      <c r="D3" s="547"/>
      <c r="E3" s="547"/>
      <c r="F3" s="547"/>
    </row>
    <row r="4" spans="1:6" ht="8.25" customHeight="1">
      <c r="A4" s="5"/>
      <c r="B4" s="423"/>
      <c r="C4" s="353"/>
      <c r="D4" s="353"/>
      <c r="E4" s="353"/>
      <c r="F4" s="353"/>
    </row>
    <row r="5" spans="1:6" ht="20.25" customHeight="1">
      <c r="A5" s="5"/>
      <c r="B5" s="423" t="s">
        <v>715</v>
      </c>
      <c r="C5" s="423"/>
      <c r="D5" s="423"/>
      <c r="E5" s="423"/>
      <c r="F5" s="423"/>
    </row>
    <row r="6" spans="1:6" ht="32.25" customHeight="1">
      <c r="A6" s="5"/>
      <c r="B6" s="423" t="s">
        <v>716</v>
      </c>
      <c r="C6" s="423"/>
      <c r="D6" s="423"/>
      <c r="E6" s="423"/>
      <c r="F6" s="423"/>
    </row>
    <row r="7" spans="1:6" ht="44.25" customHeight="1">
      <c r="A7" s="5"/>
      <c r="B7" s="423" t="s">
        <v>717</v>
      </c>
      <c r="C7" s="423"/>
      <c r="D7" s="423"/>
      <c r="E7" s="423"/>
      <c r="F7" s="423"/>
    </row>
    <row r="8" spans="1:6" ht="30.75" customHeight="1">
      <c r="A8" s="5"/>
      <c r="B8" s="423" t="s">
        <v>718</v>
      </c>
      <c r="C8" s="423"/>
      <c r="D8" s="423"/>
      <c r="E8" s="423"/>
      <c r="F8" s="423"/>
    </row>
    <row r="9" spans="1:6" ht="28.5" customHeight="1">
      <c r="A9" s="5"/>
      <c r="B9" s="423" t="s">
        <v>719</v>
      </c>
      <c r="C9" s="423"/>
      <c r="D9" s="423"/>
      <c r="E9" s="423"/>
      <c r="F9" s="423"/>
    </row>
    <row r="10" spans="1:6" ht="44.25" customHeight="1">
      <c r="A10" s="5"/>
      <c r="B10" s="423" t="s">
        <v>720</v>
      </c>
      <c r="C10" s="423"/>
      <c r="D10" s="423"/>
      <c r="E10" s="423"/>
      <c r="F10" s="423"/>
    </row>
    <row r="11" spans="1:6" ht="31.5" customHeight="1">
      <c r="A11" s="5"/>
      <c r="B11" s="423" t="s">
        <v>721</v>
      </c>
      <c r="C11" s="423"/>
      <c r="D11" s="423"/>
      <c r="E11" s="423"/>
      <c r="F11" s="423"/>
    </row>
    <row r="12" spans="1:6" ht="31.5" customHeight="1">
      <c r="A12" s="5"/>
      <c r="B12" s="423" t="s">
        <v>722</v>
      </c>
      <c r="C12" s="423"/>
      <c r="D12" s="423"/>
      <c r="E12" s="423"/>
      <c r="F12" s="423"/>
    </row>
    <row r="13" spans="1:6" ht="65.25" customHeight="1">
      <c r="A13" s="5"/>
      <c r="B13" s="423" t="s">
        <v>723</v>
      </c>
      <c r="C13" s="423"/>
      <c r="D13" s="423"/>
      <c r="E13" s="423"/>
      <c r="F13" s="423"/>
    </row>
    <row r="14" spans="1:6" ht="13.5" customHeight="1">
      <c r="A14" s="5"/>
      <c r="B14" s="550" t="s">
        <v>724</v>
      </c>
      <c r="C14" s="550"/>
      <c r="D14" s="550"/>
      <c r="E14" s="550"/>
      <c r="F14" s="550"/>
    </row>
    <row r="15" spans="1:6" ht="13.5" customHeight="1">
      <c r="A15" s="5"/>
      <c r="B15" s="102"/>
      <c r="C15" s="94" t="s">
        <v>725</v>
      </c>
      <c r="D15" s="423" t="s">
        <v>726</v>
      </c>
      <c r="E15" s="423"/>
      <c r="F15" s="102"/>
    </row>
    <row r="16" spans="1:6" ht="13.5" customHeight="1">
      <c r="A16" s="5"/>
      <c r="B16" s="102"/>
      <c r="C16" s="94" t="s">
        <v>727</v>
      </c>
      <c r="D16" s="423" t="s">
        <v>728</v>
      </c>
      <c r="E16" s="423"/>
      <c r="F16" s="102"/>
    </row>
    <row r="17" spans="1:6" ht="13.5" customHeight="1">
      <c r="A17" s="5"/>
      <c r="B17" s="102"/>
      <c r="C17" s="94" t="s">
        <v>729</v>
      </c>
      <c r="D17" s="423" t="s">
        <v>730</v>
      </c>
      <c r="E17" s="423"/>
      <c r="F17" s="102"/>
    </row>
    <row r="18" spans="1:6" ht="12.75" customHeight="1">
      <c r="A18" s="5"/>
      <c r="B18" s="102"/>
      <c r="C18" s="94" t="s">
        <v>731</v>
      </c>
      <c r="D18" s="423" t="s">
        <v>732</v>
      </c>
      <c r="E18" s="423"/>
      <c r="F18" s="102"/>
    </row>
    <row r="19" spans="1:6" ht="18.75" customHeight="1">
      <c r="A19" s="5"/>
      <c r="B19" s="102"/>
      <c r="C19" s="94" t="s">
        <v>733</v>
      </c>
      <c r="D19" s="102"/>
      <c r="E19" s="102"/>
      <c r="F19" s="102"/>
    </row>
    <row r="20" spans="1:6" ht="31.5" customHeight="1">
      <c r="A20" s="5"/>
      <c r="B20" s="423" t="s">
        <v>734</v>
      </c>
      <c r="C20" s="423"/>
      <c r="D20" s="423"/>
      <c r="E20" s="423"/>
      <c r="F20" s="423"/>
    </row>
    <row r="21" spans="1:6" ht="32.25" customHeight="1">
      <c r="A21" s="5"/>
      <c r="B21" s="423" t="s">
        <v>735</v>
      </c>
      <c r="C21" s="423"/>
      <c r="D21" s="423"/>
      <c r="E21" s="423"/>
      <c r="F21" s="423"/>
    </row>
    <row r="22" spans="1:6" ht="39.75" customHeight="1">
      <c r="A22" s="5"/>
      <c r="B22" s="423" t="s">
        <v>736</v>
      </c>
      <c r="C22" s="423"/>
      <c r="D22" s="423"/>
      <c r="E22" s="423"/>
      <c r="F22" s="423"/>
    </row>
    <row r="23" spans="1:6" ht="25.5" customHeight="1">
      <c r="A23" s="5"/>
      <c r="B23" s="423" t="s">
        <v>737</v>
      </c>
      <c r="C23" s="423"/>
      <c r="D23" s="423"/>
      <c r="E23" s="423"/>
      <c r="F23" s="423"/>
    </row>
    <row r="24" spans="1:6" ht="12.75" customHeight="1">
      <c r="A24" s="5"/>
      <c r="B24" s="102"/>
      <c r="C24" s="102"/>
      <c r="D24" s="102"/>
      <c r="E24" s="102"/>
      <c r="F24" s="102"/>
    </row>
    <row r="25" spans="1:6" ht="13.5" customHeight="1">
      <c r="A25" s="5"/>
      <c r="B25" s="366" t="s">
        <v>738</v>
      </c>
      <c r="C25" s="366"/>
      <c r="D25" s="366"/>
      <c r="E25" s="366"/>
      <c r="F25" s="366"/>
    </row>
    <row r="26" spans="1:6" ht="13.5" customHeight="1">
      <c r="A26" s="5"/>
      <c r="B26" s="21"/>
      <c r="C26" s="21"/>
      <c r="D26" s="21"/>
      <c r="E26" s="21"/>
      <c r="F26" s="21"/>
    </row>
    <row r="27" spans="1:6" ht="15.5">
      <c r="A27" s="5"/>
      <c r="B27" s="551" t="s">
        <v>739</v>
      </c>
      <c r="C27" s="552"/>
      <c r="D27" s="552"/>
      <c r="E27" s="552"/>
      <c r="F27" s="552"/>
    </row>
    <row r="28" spans="1:6" ht="13">
      <c r="A28" s="5"/>
      <c r="B28" s="553"/>
      <c r="C28" s="553"/>
      <c r="D28" s="553"/>
      <c r="E28" s="553"/>
      <c r="F28" s="553"/>
    </row>
    <row r="29" spans="1:6" ht="43.5" customHeight="1">
      <c r="A29" s="5" t="s">
        <v>740</v>
      </c>
      <c r="B29" s="423" t="s">
        <v>741</v>
      </c>
      <c r="C29" s="423"/>
      <c r="D29" s="423"/>
      <c r="E29" s="423"/>
      <c r="F29" s="423"/>
    </row>
    <row r="30" spans="1:6" ht="27" customHeight="1">
      <c r="A30" s="5"/>
      <c r="B30" s="423" t="s">
        <v>1168</v>
      </c>
      <c r="C30" s="423"/>
      <c r="D30" s="423"/>
      <c r="E30" s="423"/>
      <c r="F30" s="423"/>
    </row>
    <row r="31" spans="1:6" ht="13">
      <c r="A31" s="5"/>
      <c r="B31" s="423" t="s">
        <v>742</v>
      </c>
      <c r="C31" s="423"/>
      <c r="D31" s="423"/>
      <c r="E31" s="423"/>
      <c r="F31" s="423"/>
    </row>
    <row r="32" spans="1:6" ht="27" customHeight="1">
      <c r="A32" s="5"/>
      <c r="B32" s="423" t="s">
        <v>1169</v>
      </c>
      <c r="C32" s="423"/>
      <c r="D32" s="423"/>
      <c r="E32" s="423"/>
      <c r="F32" s="423"/>
    </row>
    <row r="33" spans="1:6" ht="27" customHeight="1">
      <c r="A33" s="5"/>
      <c r="B33" s="423" t="s">
        <v>1170</v>
      </c>
      <c r="C33" s="423"/>
      <c r="D33" s="423"/>
      <c r="E33" s="423"/>
      <c r="F33" s="423"/>
    </row>
    <row r="34" spans="1:6" ht="13.5" customHeight="1">
      <c r="A34" s="5"/>
      <c r="B34" s="366" t="s">
        <v>743</v>
      </c>
      <c r="C34" s="366"/>
      <c r="D34" s="366"/>
      <c r="E34" s="366"/>
      <c r="F34" s="366"/>
    </row>
    <row r="35" spans="1:6" ht="13.5" customHeight="1">
      <c r="A35" s="5"/>
      <c r="B35" s="21"/>
      <c r="C35" s="21"/>
      <c r="D35" s="21"/>
      <c r="E35" s="21"/>
      <c r="F35" s="21"/>
    </row>
    <row r="36" spans="1:6" ht="13">
      <c r="A36" s="5"/>
      <c r="B36" s="102"/>
      <c r="C36" s="7"/>
      <c r="D36" s="7"/>
      <c r="E36" s="7"/>
      <c r="F36" s="7"/>
    </row>
    <row r="37" spans="1:6" ht="13">
      <c r="A37" s="5"/>
      <c r="B37" s="102"/>
      <c r="C37" s="7"/>
      <c r="D37" s="7"/>
      <c r="E37" s="7"/>
      <c r="F37" s="7"/>
    </row>
    <row r="38" spans="1:6" ht="26">
      <c r="A38" s="5"/>
      <c r="B38" s="423"/>
      <c r="C38" s="353"/>
      <c r="D38" s="353"/>
      <c r="E38" s="213" t="s">
        <v>744</v>
      </c>
      <c r="F38" s="214" t="s">
        <v>745</v>
      </c>
    </row>
    <row r="39" spans="1:6" ht="27" customHeight="1">
      <c r="A39" s="5"/>
      <c r="B39" s="418" t="s">
        <v>746</v>
      </c>
      <c r="C39" s="417"/>
      <c r="D39" s="417"/>
      <c r="E39" s="215"/>
      <c r="F39" s="215" t="s">
        <v>20</v>
      </c>
    </row>
    <row r="40" spans="1:6" ht="13">
      <c r="A40" s="5"/>
      <c r="B40" s="102"/>
      <c r="C40" s="7"/>
      <c r="D40" s="7"/>
      <c r="E40" s="348"/>
      <c r="F40" s="348"/>
    </row>
    <row r="41" spans="1:6" ht="13">
      <c r="A41" s="5"/>
      <c r="B41" s="102"/>
      <c r="C41" s="7"/>
      <c r="D41" s="7"/>
      <c r="E41" s="348"/>
      <c r="F41" s="348"/>
    </row>
    <row r="42" spans="1:6" ht="13">
      <c r="A42" s="5"/>
      <c r="B42" s="353" t="s">
        <v>747</v>
      </c>
      <c r="C42" s="353"/>
      <c r="D42" s="353"/>
      <c r="E42" s="353"/>
      <c r="F42" s="353"/>
    </row>
    <row r="43" spans="1:6" ht="13">
      <c r="A43" s="5"/>
      <c r="B43" s="7"/>
      <c r="C43" s="7"/>
      <c r="D43" s="7"/>
      <c r="E43" s="7"/>
      <c r="F43" s="7"/>
    </row>
    <row r="44" spans="1:6">
      <c r="A44" s="31" t="s">
        <v>20</v>
      </c>
      <c r="B44" s="546" t="s">
        <v>748</v>
      </c>
      <c r="C44" s="546"/>
      <c r="D44" s="18"/>
    </row>
    <row r="45" spans="1:6">
      <c r="A45" s="31"/>
      <c r="B45" s="535" t="s">
        <v>749</v>
      </c>
      <c r="C45" s="535"/>
      <c r="D45" s="18"/>
    </row>
    <row r="46" spans="1:6">
      <c r="A46" s="31"/>
      <c r="B46" s="535" t="s">
        <v>750</v>
      </c>
      <c r="C46" s="535"/>
      <c r="D46" s="18"/>
    </row>
    <row r="47" spans="1:6"/>
    <row r="48" spans="1:6" ht="76">
      <c r="A48" s="5"/>
      <c r="B48" s="540"/>
      <c r="C48" s="541"/>
      <c r="D48" s="542"/>
      <c r="E48" s="141" t="s">
        <v>751</v>
      </c>
      <c r="F48" s="216" t="s">
        <v>752</v>
      </c>
    </row>
    <row r="49" spans="1:6" ht="13">
      <c r="A49" s="5"/>
      <c r="B49" s="217" t="s">
        <v>753</v>
      </c>
      <c r="C49" s="218"/>
      <c r="D49" s="218"/>
      <c r="E49" s="177"/>
      <c r="F49" s="219"/>
    </row>
    <row r="50" spans="1:6" ht="13">
      <c r="A50" s="5"/>
      <c r="B50" s="543" t="s">
        <v>754</v>
      </c>
      <c r="C50" s="544"/>
      <c r="D50" s="545"/>
      <c r="E50" s="220">
        <v>3553274.81</v>
      </c>
      <c r="F50" s="220"/>
    </row>
    <row r="51" spans="1:6" ht="26.25" customHeight="1">
      <c r="A51" s="5"/>
      <c r="B51" s="525" t="s">
        <v>755</v>
      </c>
      <c r="C51" s="526"/>
      <c r="D51" s="527"/>
      <c r="E51" s="177"/>
      <c r="F51" s="219"/>
    </row>
    <row r="52" spans="1:6" ht="40.5" customHeight="1">
      <c r="A52" s="5"/>
      <c r="B52" s="525" t="s">
        <v>756</v>
      </c>
      <c r="C52" s="526"/>
      <c r="D52" s="527"/>
      <c r="E52" s="220">
        <v>11211718.5</v>
      </c>
      <c r="F52" s="220">
        <v>3635854</v>
      </c>
    </row>
    <row r="53" spans="1:6" ht="27.75" customHeight="1">
      <c r="A53" s="5"/>
      <c r="B53" s="525" t="s">
        <v>757</v>
      </c>
      <c r="C53" s="526"/>
      <c r="D53" s="527"/>
      <c r="E53" s="220">
        <v>644959.28</v>
      </c>
      <c r="F53" s="220">
        <v>500877.08</v>
      </c>
    </row>
    <row r="54" spans="1:6" ht="13">
      <c r="A54" s="5"/>
      <c r="B54" s="519" t="s">
        <v>758</v>
      </c>
      <c r="C54" s="520"/>
      <c r="D54" s="521"/>
      <c r="E54" s="221">
        <f>SUM(E50:E53)</f>
        <v>15409952.59</v>
      </c>
      <c r="F54" s="221">
        <f>SUM(F50:F53)</f>
        <v>4136731.08</v>
      </c>
    </row>
    <row r="55" spans="1:6" ht="13">
      <c r="A55" s="5"/>
      <c r="B55" s="217" t="s">
        <v>759</v>
      </c>
      <c r="C55" s="218"/>
      <c r="D55" s="218"/>
      <c r="E55" s="177"/>
      <c r="F55" s="219"/>
    </row>
    <row r="56" spans="1:6" ht="13">
      <c r="A56" s="5"/>
      <c r="B56" s="525" t="s">
        <v>760</v>
      </c>
      <c r="C56" s="526"/>
      <c r="D56" s="527"/>
      <c r="E56" s="222">
        <v>6934633.7199999997</v>
      </c>
      <c r="F56" s="222">
        <v>597061.19999999995</v>
      </c>
    </row>
    <row r="57" spans="1:6" ht="13">
      <c r="A57" s="5"/>
      <c r="B57" s="525" t="s">
        <v>761</v>
      </c>
      <c r="C57" s="526"/>
      <c r="D57" s="527"/>
      <c r="E57" s="222">
        <v>68931.33</v>
      </c>
      <c r="F57" s="180"/>
    </row>
    <row r="58" spans="1:6" ht="25.5" customHeight="1">
      <c r="A58" s="5"/>
      <c r="B58" s="525" t="s">
        <v>762</v>
      </c>
      <c r="C58" s="526"/>
      <c r="D58" s="527"/>
      <c r="E58" s="177"/>
      <c r="F58" s="219"/>
    </row>
    <row r="59" spans="1:6" ht="13">
      <c r="A59" s="5"/>
      <c r="B59" s="519" t="s">
        <v>763</v>
      </c>
      <c r="C59" s="520"/>
      <c r="D59" s="521"/>
      <c r="E59" s="221">
        <f>SUM(E56:E58)</f>
        <v>7003565.0499999998</v>
      </c>
      <c r="F59" s="221">
        <f>SUM(F56,F58)</f>
        <v>597061.19999999995</v>
      </c>
    </row>
    <row r="60" spans="1:6" ht="13">
      <c r="A60" s="5"/>
      <c r="B60" s="519" t="s">
        <v>764</v>
      </c>
      <c r="C60" s="520"/>
      <c r="D60" s="521"/>
      <c r="E60" s="222">
        <v>289695</v>
      </c>
      <c r="F60" s="222">
        <v>25354</v>
      </c>
    </row>
    <row r="61" spans="1:6" ht="42.75" customHeight="1">
      <c r="A61" s="5"/>
      <c r="B61" s="354" t="s">
        <v>765</v>
      </c>
      <c r="C61" s="355"/>
      <c r="D61" s="356"/>
      <c r="E61" s="177"/>
      <c r="F61" s="177"/>
    </row>
    <row r="62" spans="1:6" ht="13">
      <c r="A62" s="5"/>
      <c r="B62" s="519" t="s">
        <v>766</v>
      </c>
      <c r="C62" s="520"/>
      <c r="D62" s="521"/>
      <c r="E62" s="177"/>
      <c r="F62" s="177"/>
    </row>
    <row r="63" spans="1:6"/>
    <row r="64" spans="1:6" ht="28.5" customHeight="1">
      <c r="A64" s="5" t="s">
        <v>767</v>
      </c>
      <c r="B64" s="416" t="s">
        <v>768</v>
      </c>
      <c r="C64" s="353"/>
      <c r="D64" s="353"/>
      <c r="E64" s="353"/>
      <c r="F64" s="353"/>
    </row>
    <row r="65" spans="1:6" ht="31.5" customHeight="1">
      <c r="A65" s="5"/>
      <c r="B65" s="416" t="s">
        <v>1167</v>
      </c>
      <c r="C65" s="416"/>
      <c r="D65" s="416"/>
      <c r="E65" s="416"/>
      <c r="F65" s="416"/>
    </row>
    <row r="66" spans="1:6" ht="15" customHeight="1">
      <c r="A66" s="5"/>
      <c r="B66" s="524" t="s">
        <v>769</v>
      </c>
      <c r="C66" s="416"/>
      <c r="D66" s="416"/>
      <c r="E66" s="416"/>
      <c r="F66" s="416"/>
    </row>
    <row r="67" spans="1:6" ht="30" customHeight="1">
      <c r="A67" s="5"/>
      <c r="B67" s="353" t="s">
        <v>1166</v>
      </c>
      <c r="C67" s="353"/>
      <c r="D67" s="353"/>
      <c r="E67" s="353"/>
      <c r="F67" s="353"/>
    </row>
    <row r="68" spans="1:6" ht="15" customHeight="1">
      <c r="A68" s="5"/>
      <c r="B68" s="366" t="s">
        <v>770</v>
      </c>
      <c r="C68" s="366"/>
      <c r="D68" s="366"/>
      <c r="E68" s="366"/>
      <c r="F68" s="366"/>
    </row>
    <row r="69" spans="1:6" ht="14.25" customHeight="1">
      <c r="A69" s="5"/>
      <c r="B69" s="189"/>
      <c r="C69" s="7"/>
      <c r="D69" s="7"/>
      <c r="E69" s="7"/>
      <c r="F69" s="7"/>
    </row>
    <row r="70" spans="1:6" ht="34.5">
      <c r="A70" s="5"/>
      <c r="B70" s="223"/>
      <c r="C70" s="224"/>
      <c r="D70" s="57" t="s">
        <v>771</v>
      </c>
      <c r="E70" s="84" t="s">
        <v>772</v>
      </c>
      <c r="F70" s="84" t="s">
        <v>773</v>
      </c>
    </row>
    <row r="71" spans="1:6" ht="23">
      <c r="A71" s="5"/>
      <c r="B71" s="225" t="s">
        <v>147</v>
      </c>
      <c r="C71" s="226" t="s">
        <v>774</v>
      </c>
      <c r="D71" s="227">
        <v>176</v>
      </c>
      <c r="E71" s="227">
        <v>1763</v>
      </c>
      <c r="F71" s="227">
        <v>432</v>
      </c>
    </row>
    <row r="72" spans="1:6" ht="24.75" customHeight="1">
      <c r="A72" s="5"/>
      <c r="B72" s="225" t="s">
        <v>149</v>
      </c>
      <c r="C72" s="226" t="s">
        <v>775</v>
      </c>
      <c r="D72" s="227">
        <v>163</v>
      </c>
      <c r="E72" s="227">
        <v>1660</v>
      </c>
      <c r="F72" s="227">
        <v>265</v>
      </c>
    </row>
    <row r="73" spans="1:6" ht="23">
      <c r="A73" s="5"/>
      <c r="B73" s="225" t="s">
        <v>151</v>
      </c>
      <c r="C73" s="226" t="s">
        <v>776</v>
      </c>
      <c r="D73" s="227">
        <v>133</v>
      </c>
      <c r="E73" s="227">
        <v>1370</v>
      </c>
      <c r="F73" s="227">
        <v>213</v>
      </c>
    </row>
    <row r="74" spans="1:6" ht="23">
      <c r="A74" s="5"/>
      <c r="B74" s="225" t="s">
        <v>153</v>
      </c>
      <c r="C74" s="226" t="s">
        <v>777</v>
      </c>
      <c r="D74" s="227">
        <v>130</v>
      </c>
      <c r="E74" s="227">
        <v>1352</v>
      </c>
      <c r="F74" s="227">
        <v>185</v>
      </c>
    </row>
    <row r="75" spans="1:6" ht="23">
      <c r="A75" s="5"/>
      <c r="B75" s="225" t="s">
        <v>155</v>
      </c>
      <c r="C75" s="226" t="s">
        <v>778</v>
      </c>
      <c r="D75" s="227">
        <v>126</v>
      </c>
      <c r="E75" s="227">
        <v>1324</v>
      </c>
      <c r="F75" s="227">
        <v>158</v>
      </c>
    </row>
    <row r="76" spans="1:6" ht="23">
      <c r="A76" s="5"/>
      <c r="B76" s="225" t="s">
        <v>157</v>
      </c>
      <c r="C76" s="226" t="s">
        <v>779</v>
      </c>
      <c r="D76" s="227">
        <v>62</v>
      </c>
      <c r="E76" s="227">
        <v>629</v>
      </c>
      <c r="F76" s="227">
        <v>63</v>
      </c>
    </row>
    <row r="77" spans="1:6" ht="23">
      <c r="A77" s="5"/>
      <c r="B77" s="225" t="s">
        <v>159</v>
      </c>
      <c r="C77" s="226" t="s">
        <v>780</v>
      </c>
      <c r="D77" s="227">
        <v>21</v>
      </c>
      <c r="E77" s="227">
        <v>197</v>
      </c>
      <c r="F77" s="227">
        <v>6</v>
      </c>
    </row>
    <row r="78" spans="1:6" ht="34.5">
      <c r="A78" s="5"/>
      <c r="B78" s="225" t="s">
        <v>161</v>
      </c>
      <c r="C78" s="226" t="s">
        <v>781</v>
      </c>
      <c r="D78" s="227">
        <v>23</v>
      </c>
      <c r="E78" s="227">
        <v>256</v>
      </c>
      <c r="F78" s="227">
        <v>11</v>
      </c>
    </row>
    <row r="79" spans="1:6" ht="69">
      <c r="A79" s="5"/>
      <c r="B79" s="225" t="s">
        <v>782</v>
      </c>
      <c r="C79" s="226" t="s">
        <v>783</v>
      </c>
      <c r="D79" s="228">
        <v>0.63400000000000001</v>
      </c>
      <c r="E79" s="228">
        <v>0.64500000000000002</v>
      </c>
      <c r="F79" s="228">
        <v>0.373</v>
      </c>
    </row>
    <row r="80" spans="1:6" ht="46">
      <c r="A80" s="5"/>
      <c r="B80" s="225" t="s">
        <v>784</v>
      </c>
      <c r="C80" s="226" t="s">
        <v>785</v>
      </c>
      <c r="D80" s="229">
        <v>12578</v>
      </c>
      <c r="E80" s="229">
        <v>12750</v>
      </c>
      <c r="F80" s="229">
        <v>3959</v>
      </c>
    </row>
    <row r="81" spans="1:6" ht="23">
      <c r="A81" s="5"/>
      <c r="B81" s="230" t="s">
        <v>786</v>
      </c>
      <c r="C81" s="231" t="s">
        <v>787</v>
      </c>
      <c r="D81" s="229">
        <v>11236</v>
      </c>
      <c r="E81" s="229">
        <v>10556</v>
      </c>
      <c r="F81" s="229">
        <v>1586</v>
      </c>
    </row>
    <row r="82" spans="1:6" ht="36.75" customHeight="1">
      <c r="A82" s="5"/>
      <c r="B82" s="225" t="s">
        <v>788</v>
      </c>
      <c r="C82" s="226" t="s">
        <v>789</v>
      </c>
      <c r="D82" s="229">
        <v>3272</v>
      </c>
      <c r="E82" s="229">
        <v>4160</v>
      </c>
      <c r="F82" s="229">
        <v>3469</v>
      </c>
    </row>
    <row r="83" spans="1:6" ht="34.5">
      <c r="A83" s="5"/>
      <c r="B83" s="225" t="s">
        <v>790</v>
      </c>
      <c r="C83" s="226" t="s">
        <v>791</v>
      </c>
      <c r="D83" s="229">
        <v>3308</v>
      </c>
      <c r="E83" s="229">
        <v>4113</v>
      </c>
      <c r="F83" s="229">
        <v>3469</v>
      </c>
    </row>
    <row r="84" spans="1:6"/>
    <row r="85" spans="1:6" ht="42.75" customHeight="1">
      <c r="A85" s="5" t="s">
        <v>792</v>
      </c>
      <c r="B85" s="416" t="s">
        <v>793</v>
      </c>
      <c r="C85" s="353"/>
      <c r="D85" s="353"/>
      <c r="E85" s="353"/>
      <c r="F85" s="353"/>
    </row>
    <row r="86" spans="1:6" ht="13.5" customHeight="1">
      <c r="A86" s="5"/>
      <c r="B86" s="353" t="s">
        <v>794</v>
      </c>
      <c r="C86" s="416"/>
      <c r="D86" s="416"/>
      <c r="E86" s="416"/>
      <c r="F86" s="416"/>
    </row>
    <row r="87" spans="1:6" ht="24.75" customHeight="1">
      <c r="A87" s="5"/>
      <c r="B87" s="353" t="s">
        <v>1166</v>
      </c>
      <c r="C87" s="416"/>
      <c r="D87" s="416"/>
      <c r="E87" s="416"/>
      <c r="F87" s="416"/>
    </row>
    <row r="88" spans="1:6" ht="23.25" customHeight="1">
      <c r="A88" s="5"/>
      <c r="B88" s="528" t="s">
        <v>743</v>
      </c>
      <c r="C88" s="504"/>
      <c r="D88" s="504"/>
      <c r="E88" s="504"/>
      <c r="F88" s="504"/>
    </row>
    <row r="89" spans="1:6" ht="34.5">
      <c r="A89" s="5"/>
      <c r="B89" s="223"/>
      <c r="C89" s="224"/>
      <c r="D89" s="84" t="s">
        <v>795</v>
      </c>
      <c r="E89" s="84" t="s">
        <v>796</v>
      </c>
      <c r="F89" s="84" t="s">
        <v>773</v>
      </c>
    </row>
    <row r="90" spans="1:6" ht="49.5" customHeight="1">
      <c r="A90" s="5"/>
      <c r="B90" s="232" t="s">
        <v>590</v>
      </c>
      <c r="C90" s="226" t="s">
        <v>797</v>
      </c>
      <c r="D90" s="227">
        <v>28</v>
      </c>
      <c r="E90" s="227">
        <v>272</v>
      </c>
      <c r="F90" s="227">
        <v>10</v>
      </c>
    </row>
    <row r="91" spans="1:6" ht="34.5">
      <c r="A91" s="5"/>
      <c r="B91" s="232" t="s">
        <v>798</v>
      </c>
      <c r="C91" s="226" t="s">
        <v>799</v>
      </c>
      <c r="D91" s="233">
        <v>10396</v>
      </c>
      <c r="E91" s="233">
        <v>9690</v>
      </c>
      <c r="F91" s="233">
        <v>4404</v>
      </c>
    </row>
    <row r="92" spans="1:6" ht="34.5">
      <c r="A92" s="5"/>
      <c r="B92" s="232" t="s">
        <v>800</v>
      </c>
      <c r="C92" s="226" t="s">
        <v>801</v>
      </c>
      <c r="D92" s="224"/>
      <c r="E92" s="224"/>
      <c r="F92" s="224"/>
    </row>
    <row r="93" spans="1:6" ht="34.5">
      <c r="A93" s="5"/>
      <c r="B93" s="232" t="s">
        <v>802</v>
      </c>
      <c r="C93" s="226" t="s">
        <v>803</v>
      </c>
      <c r="D93" s="224"/>
      <c r="E93" s="224"/>
      <c r="F93" s="224"/>
    </row>
    <row r="94" spans="1:6">
      <c r="A94" s="3"/>
    </row>
    <row r="95" spans="1:6" ht="27" customHeight="1">
      <c r="A95" s="5"/>
      <c r="B95" s="234"/>
      <c r="C95" s="529" t="s">
        <v>804</v>
      </c>
      <c r="D95" s="445"/>
      <c r="E95" s="445"/>
      <c r="F95" s="445"/>
    </row>
    <row r="96" spans="1:6" ht="14.25" customHeight="1">
      <c r="A96" s="5"/>
      <c r="B96" s="234"/>
      <c r="C96" s="111" t="s">
        <v>805</v>
      </c>
      <c r="D96" s="15"/>
      <c r="E96" s="15"/>
      <c r="F96" s="15"/>
    </row>
    <row r="97" spans="1:6" ht="29.25" customHeight="1">
      <c r="A97" s="5"/>
      <c r="B97" s="234"/>
      <c r="C97" s="549" t="s">
        <v>1171</v>
      </c>
      <c r="D97" s="549"/>
      <c r="E97" s="549"/>
      <c r="F97" s="549"/>
    </row>
    <row r="98" spans="1:6" ht="14.25" customHeight="1">
      <c r="A98" s="5"/>
      <c r="B98" s="234"/>
      <c r="C98" s="548" t="s">
        <v>806</v>
      </c>
      <c r="D98" s="549"/>
      <c r="E98" s="549"/>
      <c r="F98" s="549"/>
    </row>
    <row r="99" spans="1:6" ht="14.25" customHeight="1">
      <c r="A99" s="5"/>
      <c r="B99" s="234"/>
      <c r="C99" s="548" t="s">
        <v>807</v>
      </c>
      <c r="D99" s="549"/>
      <c r="E99" s="549"/>
      <c r="F99" s="549"/>
    </row>
    <row r="100" spans="1:6" ht="14.25" customHeight="1">
      <c r="A100" s="5"/>
      <c r="B100" s="234"/>
      <c r="C100" s="548" t="s">
        <v>808</v>
      </c>
      <c r="D100" s="548"/>
      <c r="E100" s="548"/>
      <c r="F100" s="548"/>
    </row>
    <row r="101" spans="1:6" ht="14.25" customHeight="1">
      <c r="A101" s="5"/>
      <c r="B101" s="234"/>
      <c r="C101" s="548" t="s">
        <v>809</v>
      </c>
      <c r="D101" s="549"/>
      <c r="E101" s="549"/>
      <c r="F101" s="549"/>
    </row>
    <row r="102" spans="1:6" ht="14.25" customHeight="1">
      <c r="A102" s="5"/>
      <c r="B102" s="234"/>
      <c r="C102" s="548" t="s">
        <v>810</v>
      </c>
      <c r="D102" s="548"/>
      <c r="E102" s="548"/>
      <c r="F102" s="548"/>
    </row>
    <row r="103" spans="1:6" ht="14.25" customHeight="1">
      <c r="A103" s="5"/>
      <c r="B103" s="234"/>
      <c r="C103" s="548" t="s">
        <v>811</v>
      </c>
      <c r="D103" s="548"/>
      <c r="E103" s="548"/>
      <c r="F103" s="548"/>
    </row>
    <row r="104" spans="1:6" ht="27.75" customHeight="1">
      <c r="A104" s="5"/>
      <c r="B104" s="234"/>
      <c r="C104" s="548" t="s">
        <v>812</v>
      </c>
      <c r="D104" s="548"/>
      <c r="E104" s="548"/>
      <c r="F104" s="548"/>
    </row>
    <row r="105" spans="1:6" ht="13">
      <c r="A105" s="5"/>
      <c r="B105" s="234"/>
      <c r="C105" s="360" t="s">
        <v>813</v>
      </c>
      <c r="D105" s="360"/>
      <c r="E105" s="360"/>
      <c r="F105" s="360"/>
    </row>
    <row r="106" spans="1:6"/>
    <row r="107" spans="1:6" ht="53.25" customHeight="1">
      <c r="A107" s="5" t="s">
        <v>814</v>
      </c>
      <c r="B107" s="438" t="s">
        <v>815</v>
      </c>
      <c r="C107" s="417"/>
      <c r="D107" s="417"/>
      <c r="E107" s="417"/>
      <c r="F107" s="235">
        <v>262</v>
      </c>
    </row>
    <row r="108" spans="1:6" ht="13">
      <c r="A108" s="236"/>
      <c r="B108" s="522"/>
      <c r="C108" s="522"/>
      <c r="D108" s="522"/>
      <c r="E108" s="522"/>
      <c r="F108" s="523"/>
    </row>
    <row r="109" spans="1:6" ht="13">
      <c r="A109" s="236"/>
      <c r="B109" s="349"/>
      <c r="C109" s="349"/>
      <c r="D109" s="349"/>
      <c r="E109" s="349"/>
      <c r="F109" s="349"/>
    </row>
    <row r="110" spans="1:6" ht="28.5" customHeight="1">
      <c r="A110" s="363" t="s">
        <v>816</v>
      </c>
      <c r="B110" s="363"/>
      <c r="C110" s="363"/>
      <c r="D110" s="363"/>
      <c r="E110" s="363"/>
      <c r="F110" s="363"/>
    </row>
    <row r="111" spans="1:6" ht="32" customHeight="1">
      <c r="A111" s="378" t="s">
        <v>1172</v>
      </c>
      <c r="B111" s="378"/>
      <c r="C111" s="378"/>
      <c r="D111" s="378"/>
      <c r="E111" s="378"/>
      <c r="F111" s="378"/>
    </row>
    <row r="112" spans="1:6" ht="47.25" customHeight="1" thickBot="1">
      <c r="A112" s="378" t="s">
        <v>1173</v>
      </c>
      <c r="B112" s="363"/>
      <c r="C112" s="363"/>
      <c r="D112" s="363"/>
      <c r="E112" s="363"/>
      <c r="F112" s="363"/>
    </row>
    <row r="113" spans="1:256" ht="66" customHeight="1">
      <c r="A113" s="518"/>
      <c r="B113" s="531" t="s">
        <v>817</v>
      </c>
      <c r="C113" s="532"/>
      <c r="D113" s="538" t="s">
        <v>818</v>
      </c>
      <c r="E113" s="536" t="s">
        <v>819</v>
      </c>
      <c r="F113" s="554" t="s">
        <v>820</v>
      </c>
    </row>
    <row r="114" spans="1:256" ht="80.25" customHeight="1" thickBot="1">
      <c r="A114" s="518"/>
      <c r="B114" s="533"/>
      <c r="C114" s="534"/>
      <c r="D114" s="539"/>
      <c r="E114" s="537"/>
      <c r="F114" s="555"/>
    </row>
    <row r="115" spans="1:256" ht="66" customHeight="1">
      <c r="A115" s="236"/>
      <c r="B115" s="237" t="s">
        <v>147</v>
      </c>
      <c r="C115" s="238" t="s">
        <v>821</v>
      </c>
      <c r="D115" s="239">
        <v>92</v>
      </c>
      <c r="E115" s="331">
        <f t="shared" ref="E115:E119" si="0">D115/$F$107</f>
        <v>0.35114503816793891</v>
      </c>
      <c r="F115" s="240">
        <v>21889.77</v>
      </c>
    </row>
    <row r="116" spans="1:256" ht="56.25" customHeight="1">
      <c r="A116" s="236"/>
      <c r="B116" s="237" t="s">
        <v>149</v>
      </c>
      <c r="C116" s="241" t="s">
        <v>822</v>
      </c>
      <c r="D116" s="242">
        <v>75</v>
      </c>
      <c r="E116" s="331">
        <f t="shared" si="0"/>
        <v>0.2862595419847328</v>
      </c>
      <c r="F116" s="209">
        <v>11469.87</v>
      </c>
    </row>
    <row r="117" spans="1:256" ht="33" customHeight="1">
      <c r="A117" s="236"/>
      <c r="B117" s="237" t="s">
        <v>151</v>
      </c>
      <c r="C117" s="243" t="s">
        <v>823</v>
      </c>
      <c r="D117" s="242">
        <v>7</v>
      </c>
      <c r="E117" s="331">
        <f t="shared" si="0"/>
        <v>2.6717557251908396E-2</v>
      </c>
      <c r="F117" s="209">
        <v>25000</v>
      </c>
    </row>
    <row r="118" spans="1:256" ht="35.25" customHeight="1">
      <c r="A118" s="236"/>
      <c r="B118" s="237" t="s">
        <v>153</v>
      </c>
      <c r="C118" s="243" t="s">
        <v>824</v>
      </c>
      <c r="D118" s="219"/>
      <c r="E118" s="219"/>
      <c r="F118" s="219"/>
    </row>
    <row r="119" spans="1:256" ht="36.75" customHeight="1">
      <c r="A119" s="236"/>
      <c r="B119" s="237" t="s">
        <v>155</v>
      </c>
      <c r="C119" s="243" t="s">
        <v>825</v>
      </c>
      <c r="D119" s="242">
        <v>49</v>
      </c>
      <c r="E119" s="331">
        <f t="shared" si="0"/>
        <v>0.18702290076335878</v>
      </c>
      <c r="F119" s="209">
        <v>19225.939999999999</v>
      </c>
      <c r="G119" s="244"/>
      <c r="H119" s="245"/>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c r="BI119" s="209"/>
      <c r="BJ119" s="209"/>
      <c r="BK119" s="209"/>
      <c r="BL119" s="209"/>
      <c r="BM119" s="209"/>
      <c r="BN119" s="209"/>
      <c r="BO119" s="209"/>
      <c r="BP119" s="209"/>
      <c r="BQ119" s="209"/>
      <c r="BR119" s="209"/>
      <c r="BS119" s="209"/>
      <c r="BT119" s="209"/>
      <c r="BU119" s="209"/>
      <c r="BV119" s="209"/>
      <c r="BW119" s="209"/>
      <c r="BX119" s="209"/>
      <c r="BY119" s="209"/>
      <c r="BZ119" s="209"/>
      <c r="CA119" s="209"/>
      <c r="CB119" s="209"/>
      <c r="CC119" s="209"/>
      <c r="CD119" s="209"/>
      <c r="CE119" s="209"/>
      <c r="CF119" s="209"/>
      <c r="CG119" s="209"/>
      <c r="CH119" s="209"/>
      <c r="CI119" s="209"/>
      <c r="CJ119" s="209"/>
      <c r="CK119" s="209"/>
      <c r="CL119" s="209"/>
      <c r="CM119" s="209"/>
      <c r="CN119" s="209"/>
      <c r="CO119" s="209"/>
      <c r="CP119" s="209"/>
      <c r="CQ119" s="209"/>
      <c r="CR119" s="209"/>
      <c r="CS119" s="209"/>
      <c r="CT119" s="209"/>
      <c r="CU119" s="209"/>
      <c r="CV119" s="209"/>
      <c r="CW119" s="209"/>
      <c r="CX119" s="209"/>
      <c r="CY119" s="209"/>
      <c r="CZ119" s="209"/>
      <c r="DA119" s="209"/>
      <c r="DB119" s="209"/>
      <c r="DC119" s="209"/>
      <c r="DD119" s="209"/>
      <c r="DE119" s="209"/>
      <c r="DF119" s="209"/>
      <c r="DG119" s="209"/>
      <c r="DH119" s="209"/>
      <c r="DI119" s="209"/>
      <c r="DJ119" s="209"/>
      <c r="DK119" s="209"/>
      <c r="DL119" s="209"/>
      <c r="DM119" s="209"/>
      <c r="DN119" s="209"/>
      <c r="DO119" s="209"/>
      <c r="DP119" s="209"/>
      <c r="DQ119" s="209"/>
      <c r="DR119" s="209"/>
      <c r="DS119" s="209"/>
      <c r="DT119" s="209"/>
      <c r="DU119" s="209"/>
      <c r="DV119" s="209"/>
      <c r="DW119" s="209"/>
      <c r="DX119" s="209"/>
      <c r="DY119" s="209"/>
      <c r="DZ119" s="209"/>
      <c r="EA119" s="209"/>
      <c r="EB119" s="209"/>
      <c r="EC119" s="209"/>
      <c r="ED119" s="209"/>
      <c r="EE119" s="209"/>
      <c r="EF119" s="209"/>
      <c r="EG119" s="209"/>
      <c r="EH119" s="209"/>
      <c r="EI119" s="209"/>
      <c r="EJ119" s="209"/>
      <c r="EK119" s="209"/>
      <c r="EL119" s="209"/>
      <c r="EM119" s="209"/>
      <c r="EN119" s="209"/>
      <c r="EO119" s="209"/>
      <c r="EP119" s="209"/>
      <c r="EQ119" s="209"/>
      <c r="ER119" s="209"/>
      <c r="ES119" s="209"/>
      <c r="ET119" s="209"/>
      <c r="EU119" s="209"/>
      <c r="EV119" s="209"/>
      <c r="EW119" s="209"/>
      <c r="EX119" s="209"/>
      <c r="EY119" s="209"/>
      <c r="EZ119" s="209"/>
      <c r="FA119" s="209"/>
      <c r="FB119" s="209"/>
      <c r="FC119" s="209"/>
      <c r="FD119" s="209"/>
      <c r="FE119" s="209"/>
      <c r="FF119" s="209"/>
      <c r="FG119" s="209"/>
      <c r="FH119" s="209"/>
      <c r="FI119" s="209"/>
      <c r="FJ119" s="209"/>
      <c r="FK119" s="209"/>
      <c r="FL119" s="209"/>
      <c r="FM119" s="209"/>
      <c r="FN119" s="209"/>
      <c r="FO119" s="209"/>
      <c r="FP119" s="209"/>
      <c r="FQ119" s="209"/>
      <c r="FR119" s="209"/>
      <c r="FS119" s="209"/>
      <c r="FT119" s="209"/>
      <c r="FU119" s="209"/>
      <c r="FV119" s="209"/>
      <c r="FW119" s="209"/>
      <c r="FX119" s="209"/>
      <c r="FY119" s="209"/>
      <c r="FZ119" s="209"/>
      <c r="GA119" s="209"/>
      <c r="GB119" s="209"/>
      <c r="GC119" s="209"/>
      <c r="GD119" s="209"/>
      <c r="GE119" s="209"/>
      <c r="GF119" s="209"/>
      <c r="GG119" s="209"/>
      <c r="GH119" s="209"/>
      <c r="GI119" s="209"/>
      <c r="GJ119" s="209"/>
      <c r="GK119" s="209"/>
      <c r="GL119" s="209"/>
      <c r="GM119" s="209"/>
      <c r="GN119" s="209"/>
      <c r="GO119" s="209"/>
      <c r="GP119" s="209"/>
      <c r="GQ119" s="209"/>
      <c r="GR119" s="209"/>
      <c r="GS119" s="209"/>
      <c r="GT119" s="209"/>
      <c r="GU119" s="209"/>
      <c r="GV119" s="209"/>
      <c r="GW119" s="209"/>
      <c r="GX119" s="209"/>
      <c r="GY119" s="209"/>
      <c r="GZ119" s="209"/>
      <c r="HA119" s="209"/>
      <c r="HB119" s="209"/>
      <c r="HC119" s="209"/>
      <c r="HD119" s="209"/>
      <c r="HE119" s="209"/>
      <c r="HF119" s="209"/>
      <c r="HG119" s="209"/>
      <c r="HH119" s="209"/>
      <c r="HI119" s="209"/>
      <c r="HJ119" s="209"/>
      <c r="HK119" s="209"/>
      <c r="HL119" s="209"/>
      <c r="HM119" s="209"/>
      <c r="HN119" s="209"/>
      <c r="HO119" s="209"/>
      <c r="HP119" s="209"/>
      <c r="HQ119" s="209"/>
      <c r="HR119" s="209"/>
      <c r="HS119" s="209"/>
      <c r="HT119" s="209"/>
      <c r="HU119" s="209"/>
      <c r="HV119" s="209"/>
      <c r="HW119" s="209"/>
      <c r="HX119" s="209"/>
      <c r="HY119" s="209"/>
      <c r="HZ119" s="209"/>
      <c r="IA119" s="209"/>
      <c r="IB119" s="209"/>
      <c r="IC119" s="209"/>
      <c r="ID119" s="209"/>
      <c r="IE119" s="209"/>
      <c r="IF119" s="209"/>
      <c r="IG119" s="209"/>
      <c r="IH119" s="209"/>
      <c r="II119" s="209"/>
      <c r="IJ119" s="209"/>
      <c r="IK119" s="209"/>
      <c r="IL119" s="209"/>
      <c r="IM119" s="209"/>
      <c r="IN119" s="209"/>
      <c r="IO119" s="209"/>
      <c r="IP119" s="209"/>
      <c r="IQ119" s="209"/>
      <c r="IR119" s="209"/>
      <c r="IS119" s="209"/>
      <c r="IT119" s="209"/>
      <c r="IU119" s="209"/>
      <c r="IV119" s="209"/>
    </row>
    <row r="120" spans="1:256" ht="11.5" customHeight="1">
      <c r="A120" s="5"/>
    </row>
    <row r="121" spans="1:256" ht="18.75" customHeight="1">
      <c r="B121" s="530" t="s">
        <v>826</v>
      </c>
      <c r="C121" s="353"/>
      <c r="D121" s="353"/>
      <c r="E121" s="353"/>
      <c r="F121" s="353"/>
    </row>
    <row r="122" spans="1:256" ht="15" customHeight="1">
      <c r="B122" s="246"/>
      <c r="C122" s="416" t="s">
        <v>827</v>
      </c>
      <c r="D122" s="353"/>
      <c r="E122" s="353"/>
      <c r="F122" s="353"/>
    </row>
    <row r="123" spans="1:256" ht="10.5" customHeight="1">
      <c r="B123" s="246"/>
      <c r="C123" s="7"/>
      <c r="D123" s="7"/>
      <c r="E123" s="7"/>
      <c r="F123" s="7"/>
    </row>
    <row r="124" spans="1:256" ht="26.25" customHeight="1">
      <c r="A124" s="5" t="s">
        <v>828</v>
      </c>
      <c r="B124" s="353" t="s">
        <v>829</v>
      </c>
      <c r="C124" s="353"/>
      <c r="D124" s="353"/>
      <c r="E124" s="353"/>
      <c r="F124" s="353"/>
    </row>
    <row r="125" spans="1:256" ht="10.5" customHeight="1">
      <c r="A125" s="5"/>
      <c r="B125" s="7"/>
      <c r="C125" s="7"/>
      <c r="D125" s="7"/>
      <c r="E125" s="7"/>
      <c r="F125" s="7"/>
    </row>
    <row r="126" spans="1:256">
      <c r="A126" s="31" t="s">
        <v>20</v>
      </c>
      <c r="B126" s="535" t="s">
        <v>830</v>
      </c>
      <c r="C126" s="535"/>
      <c r="D126" s="535"/>
      <c r="E126" s="18"/>
    </row>
    <row r="127" spans="1:256">
      <c r="A127" s="31" t="s">
        <v>20</v>
      </c>
      <c r="B127" s="535" t="s">
        <v>831</v>
      </c>
      <c r="C127" s="535"/>
      <c r="D127" s="535"/>
      <c r="E127" s="18"/>
    </row>
    <row r="128" spans="1:256">
      <c r="A128" s="31"/>
      <c r="B128" s="535" t="s">
        <v>832</v>
      </c>
      <c r="C128" s="535"/>
      <c r="D128" s="535"/>
      <c r="E128" s="18"/>
    </row>
    <row r="129" spans="1:6" ht="10" customHeight="1"/>
    <row r="130" spans="1:6" ht="40.5" customHeight="1">
      <c r="A130" s="5"/>
      <c r="B130" s="367" t="s">
        <v>833</v>
      </c>
      <c r="C130" s="417"/>
      <c r="D130" s="417"/>
      <c r="E130" s="483"/>
      <c r="F130" s="247">
        <v>163</v>
      </c>
    </row>
    <row r="131" spans="1:6" ht="9" customHeight="1">
      <c r="B131" s="7"/>
      <c r="C131" s="81"/>
      <c r="D131" s="7"/>
      <c r="E131" s="7"/>
      <c r="F131" s="9"/>
    </row>
    <row r="132" spans="1:6" ht="28" customHeight="1">
      <c r="A132" s="5"/>
      <c r="B132" s="367" t="s">
        <v>834</v>
      </c>
      <c r="C132" s="417"/>
      <c r="D132" s="417"/>
      <c r="E132" s="483"/>
      <c r="F132" s="248">
        <f>F134/F130</f>
        <v>13521.078711656442</v>
      </c>
    </row>
    <row r="133" spans="1:6" ht="11" customHeight="1">
      <c r="F133" s="249"/>
    </row>
    <row r="134" spans="1:6" ht="26.25" customHeight="1">
      <c r="A134" s="5"/>
      <c r="B134" s="367" t="s">
        <v>835</v>
      </c>
      <c r="C134" s="417"/>
      <c r="D134" s="417"/>
      <c r="E134" s="483"/>
      <c r="F134" s="248">
        <v>2203935.83</v>
      </c>
    </row>
    <row r="135" spans="1:6" ht="13">
      <c r="A135" s="5"/>
      <c r="B135" s="7"/>
      <c r="C135" s="7"/>
      <c r="D135" s="7"/>
      <c r="E135" s="7"/>
      <c r="F135" s="207"/>
    </row>
    <row r="136" spans="1:6" ht="13">
      <c r="A136" s="5"/>
      <c r="B136" s="7"/>
      <c r="C136" s="7"/>
      <c r="D136" s="7"/>
      <c r="E136" s="7"/>
      <c r="F136" s="207"/>
    </row>
    <row r="137" spans="1:6" ht="12.75" customHeight="1">
      <c r="A137" s="5" t="s">
        <v>836</v>
      </c>
      <c r="B137" s="353" t="s">
        <v>837</v>
      </c>
      <c r="C137" s="353"/>
      <c r="D137" s="353"/>
      <c r="E137" s="353"/>
      <c r="F137" s="353"/>
    </row>
    <row r="138" spans="1:6" ht="12.75" customHeight="1">
      <c r="A138" s="5"/>
      <c r="B138" s="7"/>
      <c r="C138" s="7"/>
      <c r="D138" s="7"/>
      <c r="E138" s="7"/>
      <c r="F138" s="7"/>
    </row>
    <row r="139" spans="1:6">
      <c r="A139" s="31"/>
      <c r="B139" s="535" t="s">
        <v>838</v>
      </c>
      <c r="C139" s="441"/>
      <c r="D139" s="441"/>
      <c r="E139" s="9"/>
    </row>
    <row r="140" spans="1:6">
      <c r="A140" s="31"/>
      <c r="B140" s="535" t="s">
        <v>839</v>
      </c>
      <c r="C140" s="441"/>
      <c r="D140" s="441"/>
      <c r="E140" s="9"/>
    </row>
    <row r="141" spans="1:6">
      <c r="A141" s="31"/>
      <c r="B141" s="535" t="s">
        <v>840</v>
      </c>
      <c r="C141" s="441"/>
      <c r="D141" s="441"/>
      <c r="E141" s="9"/>
    </row>
    <row r="142" spans="1:6">
      <c r="A142" s="31"/>
      <c r="B142" s="535" t="s">
        <v>841</v>
      </c>
      <c r="C142" s="441"/>
      <c r="D142" s="441"/>
      <c r="E142" s="9"/>
    </row>
    <row r="143" spans="1:6">
      <c r="A143" s="31"/>
      <c r="B143" s="397" t="s">
        <v>583</v>
      </c>
      <c r="C143" s="397"/>
      <c r="D143" s="397"/>
      <c r="E143" s="9"/>
    </row>
    <row r="144" spans="1:6" ht="13">
      <c r="A144" s="5"/>
      <c r="B144" s="364"/>
      <c r="C144" s="364"/>
      <c r="D144" s="364"/>
    </row>
    <row r="145" spans="1:6"/>
    <row r="146" spans="1:6" ht="15.5">
      <c r="B146" s="92" t="s">
        <v>842</v>
      </c>
    </row>
    <row r="147" spans="1:6" ht="12.75" customHeight="1">
      <c r="B147" s="92"/>
    </row>
    <row r="148" spans="1:6" ht="13">
      <c r="A148" s="5" t="s">
        <v>843</v>
      </c>
      <c r="B148" s="353" t="s">
        <v>844</v>
      </c>
      <c r="C148" s="353"/>
      <c r="D148" s="353"/>
      <c r="E148" s="353"/>
      <c r="F148" s="353"/>
    </row>
    <row r="149" spans="1:6" ht="13">
      <c r="A149" s="5"/>
      <c r="B149" s="7"/>
      <c r="C149" s="7"/>
      <c r="D149" s="7"/>
      <c r="E149" s="7"/>
      <c r="F149" s="7"/>
    </row>
    <row r="150" spans="1:6">
      <c r="A150" s="31" t="s">
        <v>20</v>
      </c>
      <c r="B150" s="535" t="s">
        <v>845</v>
      </c>
      <c r="C150" s="441"/>
      <c r="D150" s="441"/>
      <c r="E150" s="9"/>
    </row>
    <row r="151" spans="1:6">
      <c r="A151" s="31"/>
      <c r="B151" s="535" t="s">
        <v>846</v>
      </c>
      <c r="C151" s="441"/>
      <c r="D151" s="441"/>
      <c r="E151" s="9"/>
    </row>
    <row r="152" spans="1:6">
      <c r="A152" s="31"/>
      <c r="B152" s="535" t="s">
        <v>839</v>
      </c>
      <c r="C152" s="441"/>
      <c r="D152" s="441"/>
      <c r="E152" s="9"/>
    </row>
    <row r="153" spans="1:6">
      <c r="A153" s="31"/>
      <c r="B153" s="535" t="s">
        <v>847</v>
      </c>
      <c r="C153" s="441"/>
      <c r="D153" s="441"/>
      <c r="E153" s="9"/>
    </row>
    <row r="154" spans="1:6">
      <c r="A154" s="31"/>
      <c r="B154" s="535" t="s">
        <v>848</v>
      </c>
      <c r="C154" s="441"/>
      <c r="D154" s="441"/>
      <c r="E154" s="9"/>
    </row>
    <row r="155" spans="1:6">
      <c r="A155" s="31"/>
      <c r="B155" s="535" t="s">
        <v>849</v>
      </c>
      <c r="C155" s="441"/>
      <c r="D155" s="441"/>
      <c r="E155" s="9"/>
    </row>
    <row r="156" spans="1:6">
      <c r="A156" s="31"/>
      <c r="B156" s="397" t="s">
        <v>583</v>
      </c>
      <c r="C156" s="397"/>
      <c r="D156" s="397"/>
      <c r="E156" s="9"/>
    </row>
    <row r="157" spans="1:6" ht="13">
      <c r="A157" s="5"/>
      <c r="B157" s="364"/>
      <c r="C157" s="364"/>
      <c r="D157" s="364"/>
    </row>
    <row r="158" spans="1:6"/>
    <row r="159" spans="1:6" ht="13">
      <c r="A159" s="5" t="s">
        <v>850</v>
      </c>
      <c r="B159" s="444" t="s">
        <v>851</v>
      </c>
      <c r="C159" s="444"/>
      <c r="D159" s="444"/>
      <c r="E159" s="444"/>
      <c r="F159" s="444"/>
    </row>
    <row r="160" spans="1:6" ht="18.75" customHeight="1">
      <c r="A160" s="5"/>
      <c r="B160" s="250"/>
      <c r="C160" s="17" t="s">
        <v>852</v>
      </c>
      <c r="D160" s="121"/>
      <c r="E160" s="182"/>
      <c r="F160" s="251"/>
    </row>
    <row r="161" spans="1:6" ht="22.5" customHeight="1">
      <c r="A161" s="5"/>
      <c r="B161" s="250"/>
      <c r="C161" s="17" t="s">
        <v>853</v>
      </c>
      <c r="D161" s="121"/>
      <c r="E161" s="182"/>
    </row>
    <row r="162" spans="1:6" ht="11.25" customHeight="1">
      <c r="A162" s="5"/>
      <c r="B162" s="250"/>
      <c r="C162" s="17"/>
      <c r="D162" s="186"/>
      <c r="E162" s="182"/>
    </row>
    <row r="163" spans="1:6" ht="12.75" customHeight="1">
      <c r="A163" s="5"/>
      <c r="B163" s="30"/>
      <c r="C163" s="397" t="s">
        <v>854</v>
      </c>
      <c r="D163" s="11"/>
      <c r="E163" s="11"/>
    </row>
    <row r="164" spans="1:6">
      <c r="B164" s="11"/>
      <c r="C164" s="397"/>
    </row>
    <row r="165" spans="1:6">
      <c r="B165" s="8"/>
      <c r="C165" s="8"/>
    </row>
    <row r="166" spans="1:6" ht="13">
      <c r="A166" s="5" t="s">
        <v>855</v>
      </c>
      <c r="B166" s="353" t="s">
        <v>856</v>
      </c>
      <c r="C166" s="353"/>
      <c r="D166" s="353"/>
      <c r="E166" s="353"/>
      <c r="F166" s="353"/>
    </row>
    <row r="167" spans="1:6" ht="13">
      <c r="A167" s="5"/>
      <c r="B167" s="7"/>
      <c r="C167" s="7"/>
      <c r="D167" s="7"/>
      <c r="E167" s="7"/>
      <c r="F167" s="7"/>
    </row>
    <row r="168" spans="1:6" ht="13">
      <c r="A168" s="5"/>
      <c r="C168" s="4" t="s">
        <v>857</v>
      </c>
      <c r="D168" s="186"/>
      <c r="E168" s="252"/>
      <c r="F168" s="251"/>
    </row>
    <row r="169" spans="1:6" ht="13">
      <c r="A169" s="5"/>
      <c r="C169" s="253"/>
      <c r="D169" s="186"/>
      <c r="E169" s="252"/>
      <c r="F169" s="251"/>
    </row>
    <row r="170" spans="1:6" ht="13">
      <c r="A170" s="5"/>
      <c r="B170" s="352"/>
      <c r="C170" s="352"/>
      <c r="D170" s="254"/>
      <c r="E170" s="77"/>
      <c r="F170" s="251"/>
    </row>
    <row r="171" spans="1:6" ht="13">
      <c r="A171" s="5"/>
      <c r="B171" s="255"/>
      <c r="C171" s="160" t="s">
        <v>858</v>
      </c>
      <c r="D171" s="18"/>
      <c r="E171" s="18"/>
      <c r="F171" s="251"/>
    </row>
    <row r="172" spans="1:6" ht="13">
      <c r="A172" s="5"/>
      <c r="B172" s="31"/>
      <c r="C172" s="117" t="s">
        <v>19</v>
      </c>
      <c r="D172" s="252"/>
    </row>
    <row r="173" spans="1:6">
      <c r="B173" s="31"/>
      <c r="C173" s="17" t="s">
        <v>21</v>
      </c>
    </row>
    <row r="174" spans="1:6">
      <c r="C174" s="256" t="s">
        <v>859</v>
      </c>
    </row>
    <row r="175" spans="1:6">
      <c r="C175" s="257"/>
    </row>
    <row r="176" spans="1:6"/>
    <row r="177" spans="1:5" ht="13">
      <c r="A177" s="5" t="s">
        <v>860</v>
      </c>
      <c r="B177" s="444" t="s">
        <v>861</v>
      </c>
      <c r="C177" s="444"/>
    </row>
    <row r="178" spans="1:5" ht="13">
      <c r="A178" s="5"/>
      <c r="B178" s="447" t="s">
        <v>862</v>
      </c>
      <c r="C178" s="447"/>
      <c r="D178" s="166"/>
    </row>
    <row r="179" spans="1:5" ht="13">
      <c r="A179" s="5"/>
      <c r="B179" s="447" t="s">
        <v>863</v>
      </c>
      <c r="C179" s="447"/>
      <c r="D179" s="258"/>
    </row>
    <row r="180" spans="1:5"/>
    <row r="181" spans="1:5" ht="15.5">
      <c r="B181" s="92" t="s">
        <v>864</v>
      </c>
    </row>
    <row r="182" spans="1:5" ht="20.25" customHeight="1">
      <c r="B182" s="186" t="s">
        <v>865</v>
      </c>
    </row>
    <row r="183" spans="1:5" ht="13">
      <c r="A183" s="5" t="s">
        <v>866</v>
      </c>
      <c r="B183" s="443" t="s">
        <v>867</v>
      </c>
      <c r="C183" s="443"/>
    </row>
    <row r="184" spans="1:5" ht="13">
      <c r="A184" s="5"/>
      <c r="B184" s="444"/>
      <c r="C184" s="444"/>
      <c r="D184" s="444"/>
    </row>
    <row r="185" spans="1:5">
      <c r="A185" s="31" t="s">
        <v>20</v>
      </c>
      <c r="B185" s="535" t="s">
        <v>868</v>
      </c>
      <c r="C185" s="535"/>
      <c r="D185" s="441"/>
      <c r="E185" s="18"/>
    </row>
    <row r="186" spans="1:5">
      <c r="A186" s="31" t="s">
        <v>20</v>
      </c>
      <c r="B186" s="535" t="s">
        <v>869</v>
      </c>
      <c r="C186" s="535"/>
      <c r="D186" s="535"/>
      <c r="E186" s="18"/>
    </row>
    <row r="187" spans="1:5">
      <c r="A187" s="31" t="s">
        <v>20</v>
      </c>
      <c r="B187" s="535" t="s">
        <v>870</v>
      </c>
      <c r="C187" s="535"/>
      <c r="D187" s="535"/>
      <c r="E187" s="18"/>
    </row>
    <row r="188" spans="1:5">
      <c r="A188" s="31"/>
      <c r="B188" s="535" t="s">
        <v>871</v>
      </c>
      <c r="C188" s="535"/>
      <c r="D188" s="535"/>
      <c r="E188" s="18"/>
    </row>
    <row r="189" spans="1:5">
      <c r="A189" s="31"/>
      <c r="B189" s="535" t="s">
        <v>872</v>
      </c>
      <c r="C189" s="535"/>
      <c r="D189" s="535"/>
      <c r="E189" s="18"/>
    </row>
    <row r="190" spans="1:5">
      <c r="A190" s="31"/>
      <c r="B190" s="535" t="s">
        <v>873</v>
      </c>
      <c r="C190" s="535"/>
      <c r="D190" s="535"/>
      <c r="E190" s="18"/>
    </row>
    <row r="191" spans="1:5">
      <c r="A191" s="31"/>
      <c r="B191" s="535" t="s">
        <v>874</v>
      </c>
      <c r="C191" s="535"/>
      <c r="D191" s="535"/>
      <c r="E191" s="18"/>
    </row>
    <row r="192" spans="1:5">
      <c r="A192" s="31"/>
      <c r="B192" s="397" t="s">
        <v>583</v>
      </c>
      <c r="C192" s="397"/>
      <c r="D192" s="397"/>
    </row>
    <row r="193" spans="1:6" ht="13">
      <c r="A193" s="5"/>
      <c r="B193" s="364"/>
      <c r="C193" s="364"/>
      <c r="D193" s="364"/>
    </row>
    <row r="194" spans="1:6"/>
    <row r="195" spans="1:6" ht="13">
      <c r="A195" s="5" t="s">
        <v>875</v>
      </c>
      <c r="B195" s="443" t="s">
        <v>876</v>
      </c>
      <c r="C195" s="443"/>
    </row>
    <row r="196" spans="1:6" ht="13">
      <c r="A196" s="5"/>
      <c r="B196" s="444"/>
      <c r="C196" s="444"/>
    </row>
    <row r="197" spans="1:6">
      <c r="A197" s="31" t="s">
        <v>20</v>
      </c>
      <c r="B197" s="535" t="s">
        <v>877</v>
      </c>
      <c r="C197" s="535"/>
      <c r="D197" s="535"/>
      <c r="E197" s="18"/>
    </row>
    <row r="198" spans="1:6">
      <c r="A198" s="31" t="s">
        <v>20</v>
      </c>
      <c r="B198" s="535" t="s">
        <v>878</v>
      </c>
      <c r="C198" s="535"/>
      <c r="D198" s="535"/>
      <c r="E198" s="18"/>
    </row>
    <row r="199" spans="1:6">
      <c r="A199" s="31"/>
      <c r="B199" s="535" t="s">
        <v>879</v>
      </c>
      <c r="C199" s="535"/>
      <c r="D199" s="535"/>
      <c r="E199" s="18"/>
    </row>
    <row r="200" spans="1:6">
      <c r="A200" s="31" t="s">
        <v>20</v>
      </c>
      <c r="B200" s="535" t="s">
        <v>880</v>
      </c>
      <c r="C200" s="535"/>
      <c r="D200" s="535"/>
      <c r="E200" s="18"/>
    </row>
    <row r="201" spans="1:6">
      <c r="A201" s="31" t="s">
        <v>20</v>
      </c>
      <c r="B201" s="535" t="s">
        <v>881</v>
      </c>
      <c r="C201" s="535"/>
      <c r="D201" s="535"/>
      <c r="E201" s="18"/>
    </row>
    <row r="202" spans="1:6">
      <c r="A202" s="31"/>
      <c r="B202" s="535" t="s">
        <v>882</v>
      </c>
      <c r="C202" s="535"/>
      <c r="D202" s="535"/>
      <c r="E202" s="18"/>
    </row>
    <row r="203" spans="1:6">
      <c r="A203" s="31"/>
      <c r="B203" s="535" t="s">
        <v>883</v>
      </c>
      <c r="C203" s="535"/>
      <c r="D203" s="535"/>
      <c r="E203" s="18"/>
    </row>
    <row r="204" spans="1:6">
      <c r="A204" s="31"/>
      <c r="B204" s="397" t="s">
        <v>583</v>
      </c>
      <c r="C204" s="397"/>
      <c r="D204" s="397"/>
      <c r="E204" s="9"/>
    </row>
    <row r="205" spans="1:6" ht="13">
      <c r="A205" s="5"/>
      <c r="B205" s="364"/>
      <c r="C205" s="364"/>
      <c r="D205" s="364"/>
    </row>
    <row r="206" spans="1:6"/>
    <row r="207" spans="1:6" ht="13">
      <c r="A207" s="5" t="s">
        <v>884</v>
      </c>
      <c r="B207" s="444" t="s">
        <v>885</v>
      </c>
      <c r="C207" s="444"/>
      <c r="D207" s="444"/>
      <c r="E207" s="444"/>
      <c r="F207" s="444"/>
    </row>
    <row r="208" spans="1:6" ht="13">
      <c r="A208" s="5"/>
      <c r="B208" s="503"/>
      <c r="C208" s="503"/>
      <c r="D208" s="259" t="s">
        <v>886</v>
      </c>
      <c r="E208" s="259" t="s">
        <v>887</v>
      </c>
    </row>
    <row r="209" spans="1:5" ht="13">
      <c r="A209" s="5"/>
      <c r="B209" s="442" t="s">
        <v>888</v>
      </c>
      <c r="C209" s="442"/>
      <c r="D209" s="31"/>
      <c r="E209" s="31" t="s">
        <v>20</v>
      </c>
    </row>
    <row r="210" spans="1:5" ht="13">
      <c r="A210" s="5"/>
      <c r="B210" s="442" t="s">
        <v>889</v>
      </c>
      <c r="C210" s="442"/>
      <c r="D210" s="31"/>
      <c r="E210" s="31"/>
    </row>
    <row r="211" spans="1:5" ht="13">
      <c r="A211" s="5"/>
      <c r="B211" s="442" t="s">
        <v>890</v>
      </c>
      <c r="C211" s="442"/>
      <c r="D211" s="31"/>
      <c r="E211" s="31"/>
    </row>
    <row r="212" spans="1:5" ht="13">
      <c r="A212" s="5"/>
      <c r="B212" s="442" t="s">
        <v>891</v>
      </c>
      <c r="C212" s="442"/>
      <c r="D212" s="31"/>
      <c r="E212" s="31"/>
    </row>
    <row r="213" spans="1:5" ht="13">
      <c r="A213" s="5"/>
      <c r="B213" s="442" t="s">
        <v>892</v>
      </c>
      <c r="C213" s="442"/>
      <c r="D213" s="31"/>
      <c r="E213" s="31"/>
    </row>
    <row r="214" spans="1:5" ht="13">
      <c r="A214" s="5"/>
      <c r="B214" s="442" t="s">
        <v>893</v>
      </c>
      <c r="C214" s="442"/>
      <c r="D214" s="31"/>
      <c r="E214" s="260"/>
    </row>
    <row r="215" spans="1:5" ht="13">
      <c r="A215" s="5"/>
      <c r="B215" s="442" t="s">
        <v>894</v>
      </c>
      <c r="C215" s="442"/>
      <c r="D215" s="31"/>
      <c r="E215" s="31"/>
    </row>
    <row r="216" spans="1:5" ht="13">
      <c r="A216" s="5"/>
      <c r="B216" s="442" t="s">
        <v>895</v>
      </c>
      <c r="C216" s="442"/>
      <c r="D216" s="31"/>
      <c r="E216" s="31"/>
    </row>
    <row r="217" spans="1:5" ht="13">
      <c r="A217" s="5"/>
      <c r="B217" s="442" t="s">
        <v>896</v>
      </c>
      <c r="C217" s="442"/>
      <c r="D217" s="31"/>
      <c r="E217" s="31"/>
    </row>
    <row r="218" spans="1:5" ht="13">
      <c r="A218" s="5"/>
      <c r="B218" s="442" t="s">
        <v>897</v>
      </c>
      <c r="C218" s="442"/>
      <c r="D218" s="31"/>
      <c r="E218" s="31"/>
    </row>
    <row r="219" spans="1:5" ht="13">
      <c r="A219" s="5"/>
      <c r="B219" s="442" t="s">
        <v>898</v>
      </c>
      <c r="C219" s="442"/>
      <c r="D219" s="31"/>
      <c r="E219" s="31"/>
    </row>
    <row r="220" spans="1:5"/>
    <row r="221" spans="1:5" ht="50.25" customHeight="1">
      <c r="A221" s="5" t="s">
        <v>899</v>
      </c>
      <c r="B221" s="445" t="s">
        <v>900</v>
      </c>
      <c r="C221" s="445"/>
      <c r="D221" s="445"/>
      <c r="E221" s="445"/>
    </row>
    <row r="222" spans="1:5">
      <c r="B222" s="446"/>
      <c r="C222" s="446"/>
      <c r="D222" s="446"/>
      <c r="E222" s="446"/>
    </row>
    <row r="223" spans="1:5">
      <c r="B223" s="446"/>
      <c r="C223" s="446"/>
      <c r="D223" s="446"/>
      <c r="E223" s="446"/>
    </row>
    <row r="224" spans="1:5">
      <c r="B224" s="446"/>
      <c r="C224" s="446"/>
      <c r="D224" s="446"/>
      <c r="E224" s="446"/>
    </row>
    <row r="225" spans="2:5">
      <c r="B225" s="446"/>
      <c r="C225" s="446"/>
      <c r="D225" s="446"/>
      <c r="E225" s="446"/>
    </row>
    <row r="226" spans="2:5"/>
    <row r="227" spans="2:5">
      <c r="B227" s="407" t="s">
        <v>901</v>
      </c>
      <c r="C227" s="407"/>
      <c r="D227" s="407"/>
      <c r="E227" s="407"/>
    </row>
    <row r="228" spans="2:5">
      <c r="B228" s="169"/>
      <c r="C228" s="169"/>
      <c r="D228" s="169"/>
      <c r="E228" s="169"/>
    </row>
    <row r="229" spans="2:5">
      <c r="B229" s="31"/>
      <c r="C229" s="17" t="s">
        <v>19</v>
      </c>
    </row>
    <row r="230" spans="2:5">
      <c r="B230" s="136" t="s">
        <v>20</v>
      </c>
      <c r="C230" s="17" t="s">
        <v>21</v>
      </c>
    </row>
    <row r="231" spans="2:5"/>
    <row r="232" spans="2:5"/>
    <row r="233" spans="2:5"/>
    <row r="234" spans="2:5"/>
    <row r="235" spans="2:5"/>
    <row r="236" spans="2:5"/>
    <row r="237" spans="2:5"/>
    <row r="238" spans="2:5"/>
    <row r="239" spans="2:5"/>
    <row r="240" spans="2:5"/>
    <row r="241"/>
    <row r="242"/>
    <row r="243"/>
    <row r="244"/>
    <row r="245"/>
    <row r="246"/>
    <row r="247"/>
    <row r="248"/>
  </sheetData>
  <mergeCells count="148">
    <mergeCell ref="B219:C219"/>
    <mergeCell ref="B215:C215"/>
    <mergeCell ref="B212:C212"/>
    <mergeCell ref="B213:C213"/>
    <mergeCell ref="B214:C214"/>
    <mergeCell ref="B157:D157"/>
    <mergeCell ref="B159:F159"/>
    <mergeCell ref="B183:C183"/>
    <mergeCell ref="B195:C195"/>
    <mergeCell ref="B184:D184"/>
    <mergeCell ref="B196:C196"/>
    <mergeCell ref="B185:D185"/>
    <mergeCell ref="B186:D186"/>
    <mergeCell ref="B187:D187"/>
    <mergeCell ref="B192:D192"/>
    <mergeCell ref="B203:D203"/>
    <mergeCell ref="B207:F207"/>
    <mergeCell ref="B204:D204"/>
    <mergeCell ref="B205:D205"/>
    <mergeCell ref="B197:D197"/>
    <mergeCell ref="B198:D198"/>
    <mergeCell ref="B199:D199"/>
    <mergeCell ref="B200:D200"/>
    <mergeCell ref="B201:D201"/>
    <mergeCell ref="B227:E227"/>
    <mergeCell ref="B27:F27"/>
    <mergeCell ref="B28:F28"/>
    <mergeCell ref="B29:F29"/>
    <mergeCell ref="B30:F30"/>
    <mergeCell ref="B31:F31"/>
    <mergeCell ref="B32:F32"/>
    <mergeCell ref="B33:F33"/>
    <mergeCell ref="B34:F34"/>
    <mergeCell ref="A110:F110"/>
    <mergeCell ref="A111:F111"/>
    <mergeCell ref="A112:F112"/>
    <mergeCell ref="C163:C164"/>
    <mergeCell ref="B221:E221"/>
    <mergeCell ref="B222:E225"/>
    <mergeCell ref="B134:E134"/>
    <mergeCell ref="F113:F114"/>
    <mergeCell ref="C97:F97"/>
    <mergeCell ref="C98:F98"/>
    <mergeCell ref="C99:F99"/>
    <mergeCell ref="C100:F100"/>
    <mergeCell ref="C102:F102"/>
    <mergeCell ref="C103:F103"/>
    <mergeCell ref="C104:F104"/>
    <mergeCell ref="B217:C217"/>
    <mergeCell ref="B218:C218"/>
    <mergeCell ref="B216:C216"/>
    <mergeCell ref="B209:C209"/>
    <mergeCell ref="B210:C210"/>
    <mergeCell ref="B211:C211"/>
    <mergeCell ref="B208:C208"/>
    <mergeCell ref="B155:D155"/>
    <mergeCell ref="B156:D156"/>
    <mergeCell ref="B177:C177"/>
    <mergeCell ref="B193:D193"/>
    <mergeCell ref="B189:D189"/>
    <mergeCell ref="B190:D190"/>
    <mergeCell ref="B191:D191"/>
    <mergeCell ref="B188:D188"/>
    <mergeCell ref="B178:C178"/>
    <mergeCell ref="B179:C179"/>
    <mergeCell ref="B202:D202"/>
    <mergeCell ref="B170:C170"/>
    <mergeCell ref="B68:F68"/>
    <mergeCell ref="B86:F86"/>
    <mergeCell ref="B87:F87"/>
    <mergeCell ref="B9:F9"/>
    <mergeCell ref="B10:F10"/>
    <mergeCell ref="B11:F11"/>
    <mergeCell ref="B12:F12"/>
    <mergeCell ref="B13:F13"/>
    <mergeCell ref="B14:F14"/>
    <mergeCell ref="B56:D56"/>
    <mergeCell ref="B57:D57"/>
    <mergeCell ref="B58:D58"/>
    <mergeCell ref="B53:D53"/>
    <mergeCell ref="B54:D54"/>
    <mergeCell ref="B153:D153"/>
    <mergeCell ref="B154:D154"/>
    <mergeCell ref="B150:D150"/>
    <mergeCell ref="B166:F166"/>
    <mergeCell ref="B151:D151"/>
    <mergeCell ref="B152:D152"/>
    <mergeCell ref="A1:F1"/>
    <mergeCell ref="B48:D48"/>
    <mergeCell ref="B50:D50"/>
    <mergeCell ref="B46:C46"/>
    <mergeCell ref="B42:F42"/>
    <mergeCell ref="B44:C44"/>
    <mergeCell ref="B45:C45"/>
    <mergeCell ref="B51:D51"/>
    <mergeCell ref="B4:F4"/>
    <mergeCell ref="B38:D38"/>
    <mergeCell ref="B39:D39"/>
    <mergeCell ref="B3:F3"/>
    <mergeCell ref="B5:F5"/>
    <mergeCell ref="B6:F6"/>
    <mergeCell ref="B7:F7"/>
    <mergeCell ref="B8:F8"/>
    <mergeCell ref="B59:D59"/>
    <mergeCell ref="C101:F101"/>
    <mergeCell ref="C122:F122"/>
    <mergeCell ref="B124:F124"/>
    <mergeCell ref="B121:F121"/>
    <mergeCell ref="B113:C114"/>
    <mergeCell ref="B130:E130"/>
    <mergeCell ref="B144:D144"/>
    <mergeCell ref="B148:F148"/>
    <mergeCell ref="B142:D142"/>
    <mergeCell ref="B143:D143"/>
    <mergeCell ref="B126:D126"/>
    <mergeCell ref="B127:D127"/>
    <mergeCell ref="E113:E114"/>
    <mergeCell ref="D113:D114"/>
    <mergeCell ref="B140:D140"/>
    <mergeCell ref="B141:D141"/>
    <mergeCell ref="B128:D128"/>
    <mergeCell ref="B132:E132"/>
    <mergeCell ref="B137:F137"/>
    <mergeCell ref="B139:D139"/>
    <mergeCell ref="A113:A114"/>
    <mergeCell ref="D15:E15"/>
    <mergeCell ref="D16:E16"/>
    <mergeCell ref="D17:E17"/>
    <mergeCell ref="D18:E18"/>
    <mergeCell ref="B20:F20"/>
    <mergeCell ref="B21:F21"/>
    <mergeCell ref="B22:F22"/>
    <mergeCell ref="B23:F23"/>
    <mergeCell ref="B25:F25"/>
    <mergeCell ref="B60:D60"/>
    <mergeCell ref="B61:D61"/>
    <mergeCell ref="B108:F108"/>
    <mergeCell ref="B62:D62"/>
    <mergeCell ref="B64:F64"/>
    <mergeCell ref="B85:F85"/>
    <mergeCell ref="B107:E107"/>
    <mergeCell ref="B65:F65"/>
    <mergeCell ref="B66:F66"/>
    <mergeCell ref="B67:F67"/>
    <mergeCell ref="C105:F105"/>
    <mergeCell ref="B52:D52"/>
    <mergeCell ref="B88:F88"/>
    <mergeCell ref="C95:F95"/>
  </mergeCells>
  <phoneticPr fontId="0" type="noConversion"/>
  <pageMargins left="0.75" right="0.75" top="1" bottom="1" header="0.5" footer="0.5"/>
  <pageSetup scale="75" orientation="portrait" r:id="rId1"/>
  <headerFooter alignWithMargins="0">
    <oddHeader>&amp;LCommon Data Set 2020-2021</oddHeader>
    <oddFooter>&amp;LCDS-H&amp;C
&amp;RPage &amp;P</oddFooter>
  </headerFooter>
  <rowBreaks count="1" manualBreakCount="1">
    <brk id="206"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54"/>
  <sheetViews>
    <sheetView showGridLines="0" showRowColHeaders="0" showRuler="0" zoomScaleNormal="100" workbookViewId="0">
      <selection sqref="A1:K1"/>
    </sheetView>
  </sheetViews>
  <sheetFormatPr defaultColWidth="9.1796875" defaultRowHeight="12.5" zeroHeight="1"/>
  <cols>
    <col min="1" max="2" width="3.7265625" style="3" customWidth="1"/>
    <col min="3" max="3" width="10.7265625" style="3" customWidth="1"/>
    <col min="4" max="11" width="9" style="3" customWidth="1"/>
    <col min="12" max="12" width="9.26953125" style="3" customWidth="1"/>
    <col min="13" max="13" width="9.1796875" style="3"/>
    <col min="14" max="23" width="0" style="3" hidden="1" customWidth="1"/>
    <col min="24" max="16384" width="9.1796875" style="3"/>
  </cols>
  <sheetData>
    <row r="1" spans="1:17" ht="18">
      <c r="A1" s="351" t="s">
        <v>902</v>
      </c>
      <c r="B1" s="351"/>
      <c r="C1" s="351"/>
      <c r="D1" s="351"/>
      <c r="E1" s="351"/>
      <c r="F1" s="351"/>
      <c r="G1" s="351"/>
      <c r="H1" s="351"/>
      <c r="I1" s="351"/>
      <c r="J1" s="351"/>
      <c r="K1" s="351"/>
    </row>
    <row r="2" spans="1:17"/>
    <row r="3" spans="1:17" ht="42" customHeight="1">
      <c r="A3" s="261" t="s">
        <v>903</v>
      </c>
      <c r="B3" s="431" t="s">
        <v>904</v>
      </c>
      <c r="C3" s="430"/>
      <c r="D3" s="430"/>
      <c r="E3" s="430"/>
      <c r="F3" s="430"/>
      <c r="G3" s="430"/>
      <c r="H3" s="430"/>
      <c r="I3" s="430"/>
      <c r="J3" s="430"/>
      <c r="K3" s="430"/>
    </row>
    <row r="4" spans="1:17" ht="66" customHeight="1">
      <c r="B4" s="566" t="s">
        <v>905</v>
      </c>
      <c r="C4" s="567"/>
      <c r="D4" s="567"/>
      <c r="E4" s="567"/>
      <c r="F4" s="567"/>
      <c r="G4" s="567"/>
      <c r="H4" s="567"/>
      <c r="I4" s="567"/>
      <c r="J4" s="567"/>
      <c r="K4" s="568"/>
    </row>
    <row r="5" spans="1:17" s="113" customFormat="1">
      <c r="B5" s="262"/>
      <c r="C5" s="263"/>
      <c r="D5" s="264"/>
      <c r="E5" s="264"/>
      <c r="F5" s="264"/>
      <c r="G5" s="264"/>
      <c r="H5" s="264"/>
      <c r="I5" s="265"/>
      <c r="J5" s="262" t="s">
        <v>906</v>
      </c>
      <c r="K5" s="262" t="s">
        <v>907</v>
      </c>
    </row>
    <row r="6" spans="1:17" s="11" customFormat="1" ht="55.5" customHeight="1">
      <c r="B6" s="266" t="s">
        <v>147</v>
      </c>
      <c r="C6" s="571" t="s">
        <v>908</v>
      </c>
      <c r="D6" s="571"/>
      <c r="E6" s="571"/>
      <c r="F6" s="571"/>
      <c r="G6" s="571"/>
      <c r="H6" s="571"/>
      <c r="I6" s="571"/>
      <c r="J6" s="267" t="s">
        <v>808</v>
      </c>
      <c r="K6" s="267" t="s">
        <v>909</v>
      </c>
    </row>
    <row r="7" spans="1:17" s="11" customFormat="1" ht="46.5" customHeight="1">
      <c r="B7" s="266" t="s">
        <v>149</v>
      </c>
      <c r="C7" s="571" t="s">
        <v>910</v>
      </c>
      <c r="D7" s="571"/>
      <c r="E7" s="571"/>
      <c r="F7" s="571"/>
      <c r="G7" s="571"/>
      <c r="H7" s="571"/>
      <c r="I7" s="571"/>
      <c r="J7" s="267" t="s">
        <v>808</v>
      </c>
      <c r="K7" s="267" t="s">
        <v>911</v>
      </c>
    </row>
    <row r="8" spans="1:17" s="11" customFormat="1" ht="24.75" customHeight="1">
      <c r="B8" s="266" t="s">
        <v>151</v>
      </c>
      <c r="C8" s="557" t="s">
        <v>912</v>
      </c>
      <c r="D8" s="557"/>
      <c r="E8" s="557"/>
      <c r="F8" s="557"/>
      <c r="G8" s="557"/>
      <c r="H8" s="557"/>
      <c r="I8" s="557"/>
      <c r="J8" s="267" t="s">
        <v>808</v>
      </c>
      <c r="K8" s="267" t="s">
        <v>913</v>
      </c>
    </row>
    <row r="9" spans="1:17" s="11" customFormat="1" ht="25.5" customHeight="1">
      <c r="B9" s="266" t="s">
        <v>153</v>
      </c>
      <c r="C9" s="557" t="s">
        <v>914</v>
      </c>
      <c r="D9" s="557"/>
      <c r="E9" s="557"/>
      <c r="F9" s="557"/>
      <c r="G9" s="557"/>
      <c r="H9" s="557"/>
      <c r="I9" s="557"/>
      <c r="J9" s="267" t="s">
        <v>808</v>
      </c>
      <c r="K9" s="267" t="s">
        <v>808</v>
      </c>
    </row>
    <row r="10" spans="1:17" s="11" customFormat="1">
      <c r="B10" s="266" t="s">
        <v>155</v>
      </c>
      <c r="C10" s="557" t="s">
        <v>915</v>
      </c>
      <c r="D10" s="557"/>
      <c r="E10" s="557"/>
      <c r="F10" s="557"/>
      <c r="G10" s="557"/>
      <c r="H10" s="557"/>
      <c r="I10" s="557"/>
      <c r="J10" s="267" t="s">
        <v>913</v>
      </c>
      <c r="K10" s="267" t="s">
        <v>808</v>
      </c>
    </row>
    <row r="11" spans="1:17" s="11" customFormat="1">
      <c r="B11" s="266" t="s">
        <v>157</v>
      </c>
      <c r="C11" s="557" t="s">
        <v>916</v>
      </c>
      <c r="D11" s="557"/>
      <c r="E11" s="557"/>
      <c r="F11" s="557"/>
      <c r="G11" s="557"/>
      <c r="H11" s="557"/>
      <c r="I11" s="557"/>
      <c r="J11" s="267" t="s">
        <v>808</v>
      </c>
      <c r="K11" s="267" t="s">
        <v>808</v>
      </c>
    </row>
    <row r="12" spans="1:17" s="11" customFormat="1">
      <c r="B12" s="266" t="s">
        <v>159</v>
      </c>
      <c r="C12" s="557" t="s">
        <v>917</v>
      </c>
      <c r="D12" s="557"/>
      <c r="E12" s="557"/>
      <c r="F12" s="557"/>
      <c r="G12" s="557"/>
      <c r="H12" s="557"/>
      <c r="I12" s="557"/>
      <c r="J12" s="267" t="s">
        <v>808</v>
      </c>
      <c r="K12" s="267" t="s">
        <v>913</v>
      </c>
    </row>
    <row r="13" spans="1:17" ht="12.75" customHeight="1">
      <c r="B13" s="185"/>
      <c r="C13" s="185"/>
      <c r="D13" s="185"/>
      <c r="E13" s="185"/>
      <c r="F13" s="185"/>
      <c r="G13" s="185"/>
      <c r="H13" s="185"/>
      <c r="I13" s="185"/>
      <c r="J13" s="185"/>
      <c r="K13" s="185"/>
      <c r="Q13" s="268"/>
    </row>
    <row r="14" spans="1:17" ht="31.5" customHeight="1">
      <c r="B14" s="569" t="s">
        <v>918</v>
      </c>
      <c r="C14" s="570"/>
      <c r="D14" s="570"/>
      <c r="E14" s="570"/>
      <c r="F14" s="570"/>
      <c r="G14" s="570"/>
      <c r="H14" s="570"/>
      <c r="I14" s="570"/>
      <c r="J14" s="570"/>
      <c r="K14" s="570"/>
    </row>
    <row r="15" spans="1:17" ht="55.5" customHeight="1">
      <c r="B15" s="569" t="s">
        <v>919</v>
      </c>
      <c r="C15" s="570"/>
      <c r="D15" s="570"/>
      <c r="E15" s="570"/>
      <c r="F15" s="570"/>
      <c r="G15" s="570"/>
      <c r="H15" s="570"/>
      <c r="I15" s="570"/>
      <c r="J15" s="570"/>
      <c r="K15" s="570"/>
    </row>
    <row r="16" spans="1:17" ht="32.25" customHeight="1">
      <c r="B16" s="569" t="s">
        <v>920</v>
      </c>
      <c r="C16" s="569"/>
      <c r="D16" s="569"/>
      <c r="E16" s="569"/>
      <c r="F16" s="569"/>
      <c r="G16" s="569"/>
      <c r="H16" s="569"/>
      <c r="I16" s="569"/>
      <c r="J16" s="569"/>
      <c r="K16" s="569"/>
    </row>
    <row r="17" spans="1:11" ht="67.5" customHeight="1">
      <c r="B17" s="569" t="s">
        <v>921</v>
      </c>
      <c r="C17" s="570"/>
      <c r="D17" s="570"/>
      <c r="E17" s="570"/>
      <c r="F17" s="570"/>
      <c r="G17" s="570"/>
      <c r="H17" s="570"/>
      <c r="I17" s="570"/>
      <c r="J17" s="570"/>
      <c r="K17" s="570"/>
    </row>
    <row r="18" spans="1:11" ht="26.25" customHeight="1">
      <c r="B18" s="569" t="s">
        <v>922</v>
      </c>
      <c r="C18" s="570"/>
      <c r="D18" s="570"/>
      <c r="E18" s="570"/>
      <c r="F18" s="570"/>
      <c r="G18" s="570"/>
      <c r="H18" s="570"/>
      <c r="I18" s="570"/>
      <c r="J18" s="570"/>
      <c r="K18" s="570"/>
    </row>
    <row r="19" spans="1:11">
      <c r="C19" s="15"/>
      <c r="D19" s="15"/>
      <c r="E19" s="15"/>
      <c r="F19" s="15"/>
      <c r="G19" s="15"/>
      <c r="H19" s="15"/>
      <c r="I19" s="15"/>
      <c r="J19" s="15"/>
      <c r="K19" s="15"/>
    </row>
    <row r="20" spans="1:11" ht="13">
      <c r="A20" s="6" t="s">
        <v>903</v>
      </c>
      <c r="B20" s="540"/>
      <c r="C20" s="541"/>
      <c r="D20" s="541"/>
      <c r="E20" s="541"/>
      <c r="F20" s="541"/>
      <c r="G20" s="541"/>
      <c r="H20" s="542"/>
      <c r="I20" s="259" t="s">
        <v>923</v>
      </c>
      <c r="J20" s="259" t="s">
        <v>924</v>
      </c>
      <c r="K20" s="259" t="s">
        <v>496</v>
      </c>
    </row>
    <row r="21" spans="1:11" ht="13">
      <c r="A21" s="6"/>
      <c r="B21" s="31" t="s">
        <v>147</v>
      </c>
      <c r="C21" s="355" t="s">
        <v>925</v>
      </c>
      <c r="D21" s="355"/>
      <c r="E21" s="355"/>
      <c r="F21" s="355"/>
      <c r="G21" s="355"/>
      <c r="H21" s="356"/>
      <c r="I21" s="31">
        <v>66</v>
      </c>
      <c r="J21" s="31">
        <v>152</v>
      </c>
      <c r="K21" s="31">
        <f>I21+J21</f>
        <v>218</v>
      </c>
    </row>
    <row r="22" spans="1:11" ht="13">
      <c r="A22" s="6"/>
      <c r="B22" s="31" t="s">
        <v>149</v>
      </c>
      <c r="C22" s="355" t="s">
        <v>926</v>
      </c>
      <c r="D22" s="355"/>
      <c r="E22" s="355"/>
      <c r="F22" s="355"/>
      <c r="G22" s="355"/>
      <c r="H22" s="356"/>
      <c r="I22" s="31">
        <v>16</v>
      </c>
      <c r="J22" s="31">
        <v>20</v>
      </c>
      <c r="K22" s="31">
        <f t="shared" ref="K22:K30" si="0">I22+J22</f>
        <v>36</v>
      </c>
    </row>
    <row r="23" spans="1:11" ht="13">
      <c r="A23" s="6"/>
      <c r="B23" s="31" t="s">
        <v>151</v>
      </c>
      <c r="C23" s="355" t="s">
        <v>927</v>
      </c>
      <c r="D23" s="355"/>
      <c r="E23" s="355"/>
      <c r="F23" s="355"/>
      <c r="G23" s="355"/>
      <c r="H23" s="356"/>
      <c r="I23" s="31">
        <v>17</v>
      </c>
      <c r="J23" s="31">
        <v>39</v>
      </c>
      <c r="K23" s="31">
        <f t="shared" si="0"/>
        <v>56</v>
      </c>
    </row>
    <row r="24" spans="1:11" ht="13">
      <c r="A24" s="6"/>
      <c r="B24" s="31" t="s">
        <v>153</v>
      </c>
      <c r="C24" s="355" t="s">
        <v>928</v>
      </c>
      <c r="D24" s="355"/>
      <c r="E24" s="355"/>
      <c r="F24" s="355"/>
      <c r="G24" s="355"/>
      <c r="H24" s="356"/>
      <c r="I24" s="31">
        <v>49</v>
      </c>
      <c r="J24" s="31">
        <v>113</v>
      </c>
      <c r="K24" s="31">
        <f t="shared" si="0"/>
        <v>162</v>
      </c>
    </row>
    <row r="25" spans="1:11" ht="14.25" customHeight="1">
      <c r="A25" s="6"/>
      <c r="B25" s="31" t="s">
        <v>155</v>
      </c>
      <c r="C25" s="355" t="s">
        <v>929</v>
      </c>
      <c r="D25" s="355"/>
      <c r="E25" s="355"/>
      <c r="F25" s="355"/>
      <c r="G25" s="355"/>
      <c r="H25" s="356"/>
      <c r="I25" s="31">
        <v>0</v>
      </c>
      <c r="J25" s="31">
        <v>0</v>
      </c>
      <c r="K25" s="31">
        <f t="shared" si="0"/>
        <v>0</v>
      </c>
    </row>
    <row r="26" spans="1:11" ht="12" customHeight="1">
      <c r="A26" s="6"/>
      <c r="B26" s="31" t="s">
        <v>157</v>
      </c>
      <c r="C26" s="355" t="s">
        <v>930</v>
      </c>
      <c r="D26" s="355"/>
      <c r="E26" s="355"/>
      <c r="F26" s="355"/>
      <c r="G26" s="355"/>
      <c r="H26" s="356"/>
      <c r="I26" s="31">
        <v>49</v>
      </c>
      <c r="J26" s="31">
        <v>70</v>
      </c>
      <c r="K26" s="31">
        <f t="shared" si="0"/>
        <v>119</v>
      </c>
    </row>
    <row r="27" spans="1:11" ht="26.25" customHeight="1">
      <c r="A27" s="6"/>
      <c r="B27" s="31" t="s">
        <v>159</v>
      </c>
      <c r="C27" s="355" t="s">
        <v>931</v>
      </c>
      <c r="D27" s="355"/>
      <c r="E27" s="355"/>
      <c r="F27" s="355"/>
      <c r="G27" s="355"/>
      <c r="H27" s="356"/>
      <c r="I27" s="31">
        <v>17</v>
      </c>
      <c r="J27" s="31">
        <v>73</v>
      </c>
      <c r="K27" s="31">
        <f t="shared" si="0"/>
        <v>90</v>
      </c>
    </row>
    <row r="28" spans="1:11" ht="13">
      <c r="A28" s="6"/>
      <c r="B28" s="31" t="s">
        <v>161</v>
      </c>
      <c r="C28" s="355" t="s">
        <v>932</v>
      </c>
      <c r="D28" s="355"/>
      <c r="E28" s="355"/>
      <c r="F28" s="355"/>
      <c r="G28" s="355"/>
      <c r="H28" s="356"/>
      <c r="I28" s="31">
        <v>0</v>
      </c>
      <c r="J28" s="31">
        <v>14</v>
      </c>
      <c r="K28" s="31">
        <f t="shared" si="0"/>
        <v>14</v>
      </c>
    </row>
    <row r="29" spans="1:11" ht="25.5" customHeight="1">
      <c r="A29" s="6"/>
      <c r="B29" s="31" t="s">
        <v>782</v>
      </c>
      <c r="C29" s="355" t="s">
        <v>933</v>
      </c>
      <c r="D29" s="355"/>
      <c r="E29" s="355"/>
      <c r="F29" s="355"/>
      <c r="G29" s="355"/>
      <c r="H29" s="356"/>
      <c r="I29" s="31">
        <v>0</v>
      </c>
      <c r="J29" s="31">
        <v>2</v>
      </c>
      <c r="K29" s="31">
        <f t="shared" si="0"/>
        <v>2</v>
      </c>
    </row>
    <row r="30" spans="1:11" ht="25.5" customHeight="1">
      <c r="A30" s="6"/>
      <c r="B30" s="31" t="s">
        <v>784</v>
      </c>
      <c r="C30" s="356" t="s">
        <v>934</v>
      </c>
      <c r="D30" s="446"/>
      <c r="E30" s="446"/>
      <c r="F30" s="446"/>
      <c r="G30" s="446"/>
      <c r="H30" s="446"/>
      <c r="I30" s="31">
        <v>0</v>
      </c>
      <c r="J30" s="31">
        <v>0</v>
      </c>
      <c r="K30" s="31">
        <f t="shared" si="0"/>
        <v>0</v>
      </c>
    </row>
    <row r="31" spans="1:11" ht="10.5" customHeight="1"/>
    <row r="32" spans="1:11" ht="13">
      <c r="A32" s="6" t="s">
        <v>935</v>
      </c>
      <c r="B32" s="443" t="s">
        <v>936</v>
      </c>
      <c r="C32" s="444"/>
      <c r="D32" s="444"/>
      <c r="E32" s="444"/>
      <c r="F32" s="444"/>
      <c r="G32" s="444"/>
      <c r="H32" s="444"/>
      <c r="I32" s="444"/>
      <c r="J32" s="444"/>
      <c r="K32" s="444"/>
    </row>
    <row r="33" spans="1:23" ht="64.5" customHeight="1">
      <c r="B33" s="353" t="s">
        <v>937</v>
      </c>
      <c r="C33" s="353"/>
      <c r="D33" s="353"/>
      <c r="E33" s="353"/>
      <c r="F33" s="353"/>
      <c r="G33" s="353"/>
      <c r="H33" s="353"/>
      <c r="I33" s="353"/>
      <c r="J33" s="353"/>
      <c r="K33" s="353"/>
    </row>
    <row r="34" spans="1:23" ht="12.75" customHeight="1">
      <c r="B34" s="458" t="s">
        <v>938</v>
      </c>
      <c r="C34" s="458"/>
      <c r="D34" s="458"/>
      <c r="E34" s="458"/>
      <c r="F34" s="458"/>
      <c r="G34" s="458"/>
      <c r="H34" s="458"/>
      <c r="I34" s="458"/>
      <c r="J34" s="458"/>
      <c r="K34" s="458"/>
    </row>
    <row r="35" spans="1:23" ht="11.25" customHeight="1">
      <c r="B35" s="7"/>
      <c r="C35" s="7"/>
      <c r="D35" s="7"/>
      <c r="E35" s="7"/>
      <c r="F35" s="7"/>
      <c r="G35" s="7"/>
      <c r="H35" s="7"/>
      <c r="I35" s="7"/>
      <c r="J35" s="7"/>
      <c r="K35" s="7"/>
    </row>
    <row r="36" spans="1:23" s="186" customFormat="1" ht="13">
      <c r="A36" s="261"/>
      <c r="B36" s="556" t="s">
        <v>939</v>
      </c>
      <c r="C36" s="556"/>
      <c r="D36" s="556"/>
      <c r="E36" s="556"/>
      <c r="F36" s="556"/>
      <c r="G36" s="193">
        <v>20</v>
      </c>
      <c r="H36" s="269" t="s">
        <v>940</v>
      </c>
      <c r="I36" s="186" t="s">
        <v>941</v>
      </c>
      <c r="J36" s="31">
        <v>3009</v>
      </c>
      <c r="K36" s="186" t="s">
        <v>942</v>
      </c>
      <c r="N36" s="556" t="s">
        <v>939</v>
      </c>
      <c r="O36" s="556"/>
      <c r="P36" s="556"/>
      <c r="Q36" s="556"/>
      <c r="R36" s="556"/>
      <c r="S36" s="193">
        <f>V36/V37</f>
        <v>20.123447646869238</v>
      </c>
      <c r="T36" s="269" t="s">
        <v>940</v>
      </c>
      <c r="U36" s="186" t="s">
        <v>941</v>
      </c>
      <c r="V36" s="31">
        <f>'CDS-B'!C20+'CDS-B'!D20+('CDS-B'!E20+'CDS-B'!F20)*0.3333</f>
        <v>2347.6336000000001</v>
      </c>
      <c r="W36" s="186" t="s">
        <v>942</v>
      </c>
    </row>
    <row r="37" spans="1:23" s="186" customFormat="1">
      <c r="I37" s="72" t="s">
        <v>943</v>
      </c>
      <c r="J37" s="31">
        <v>218</v>
      </c>
      <c r="K37" s="186" t="s">
        <v>944</v>
      </c>
      <c r="U37" s="72" t="s">
        <v>943</v>
      </c>
      <c r="V37" s="31">
        <f>I21+J21*0.3333</f>
        <v>116.66159999999999</v>
      </c>
      <c r="W37" s="186" t="s">
        <v>944</v>
      </c>
    </row>
    <row r="38" spans="1:23" ht="16.5" customHeight="1">
      <c r="A38" s="261" t="s">
        <v>945</v>
      </c>
      <c r="B38" s="443" t="s">
        <v>946</v>
      </c>
      <c r="C38" s="444"/>
      <c r="D38" s="444"/>
      <c r="E38" s="444"/>
      <c r="F38" s="444"/>
      <c r="G38" s="444"/>
      <c r="H38" s="444"/>
      <c r="I38" s="444"/>
      <c r="J38" s="444"/>
      <c r="K38" s="444"/>
    </row>
    <row r="39" spans="1:23" ht="27" customHeight="1">
      <c r="A39" s="6"/>
      <c r="B39" s="353" t="s">
        <v>947</v>
      </c>
      <c r="C39" s="353"/>
      <c r="D39" s="353"/>
      <c r="E39" s="353"/>
      <c r="F39" s="353"/>
      <c r="G39" s="353"/>
      <c r="H39" s="353"/>
      <c r="I39" s="353"/>
      <c r="J39" s="353"/>
      <c r="K39" s="353"/>
    </row>
    <row r="40" spans="1:23" ht="27" customHeight="1">
      <c r="A40" s="6"/>
      <c r="B40" s="366" t="s">
        <v>948</v>
      </c>
      <c r="C40" s="353"/>
      <c r="D40" s="353"/>
      <c r="E40" s="353"/>
      <c r="F40" s="353"/>
      <c r="G40" s="353"/>
      <c r="H40" s="353"/>
      <c r="I40" s="353"/>
      <c r="J40" s="353"/>
      <c r="K40" s="353"/>
    </row>
    <row r="41" spans="1:23" ht="111.75" customHeight="1">
      <c r="A41" s="6"/>
      <c r="B41" s="563" t="s">
        <v>949</v>
      </c>
      <c r="C41" s="353"/>
      <c r="D41" s="353"/>
      <c r="E41" s="353"/>
      <c r="F41" s="353"/>
      <c r="G41" s="353"/>
      <c r="H41" s="353"/>
      <c r="I41" s="353"/>
      <c r="J41" s="353"/>
      <c r="K41" s="353"/>
    </row>
    <row r="42" spans="1:23" ht="90" customHeight="1">
      <c r="A42" s="6"/>
      <c r="B42" s="563" t="s">
        <v>950</v>
      </c>
      <c r="C42" s="353"/>
      <c r="D42" s="353"/>
      <c r="E42" s="353"/>
      <c r="F42" s="353"/>
      <c r="G42" s="353"/>
      <c r="H42" s="353"/>
      <c r="I42" s="353"/>
      <c r="J42" s="353"/>
      <c r="K42" s="353"/>
    </row>
    <row r="43" spans="1:23" ht="54" customHeight="1">
      <c r="A43" s="6"/>
      <c r="B43" s="353" t="s">
        <v>951</v>
      </c>
      <c r="C43" s="353"/>
      <c r="D43" s="353"/>
      <c r="E43" s="353"/>
      <c r="F43" s="353"/>
      <c r="G43" s="353"/>
      <c r="H43" s="353"/>
      <c r="I43" s="353"/>
      <c r="J43" s="353"/>
      <c r="K43" s="353"/>
    </row>
    <row r="44" spans="1:23" ht="13">
      <c r="A44" s="6"/>
      <c r="B44" s="270"/>
      <c r="C44" s="270"/>
      <c r="D44" s="270"/>
      <c r="E44" s="270"/>
      <c r="F44" s="270"/>
      <c r="G44" s="270"/>
      <c r="H44" s="270"/>
      <c r="I44" s="270"/>
      <c r="J44" s="270"/>
      <c r="K44" s="270"/>
    </row>
    <row r="45" spans="1:23" ht="13">
      <c r="A45" s="6"/>
      <c r="B45" s="559" t="s">
        <v>952</v>
      </c>
      <c r="C45" s="560"/>
      <c r="D45" s="560"/>
      <c r="E45" s="560"/>
      <c r="F45" s="560"/>
      <c r="G45" s="560"/>
      <c r="H45" s="560"/>
      <c r="I45" s="560"/>
      <c r="J45" s="560"/>
      <c r="K45" s="560"/>
    </row>
    <row r="46" spans="1:23"/>
    <row r="47" spans="1:23" ht="13">
      <c r="A47" s="6"/>
      <c r="B47" s="558" t="s">
        <v>953</v>
      </c>
      <c r="C47" s="558"/>
      <c r="D47" s="558"/>
      <c r="E47" s="558"/>
      <c r="F47" s="558"/>
      <c r="G47" s="558"/>
      <c r="H47" s="558"/>
      <c r="I47" s="558"/>
      <c r="J47" s="558"/>
      <c r="K47" s="558"/>
    </row>
    <row r="48" spans="1:23" ht="12.75" customHeight="1">
      <c r="A48" s="6"/>
      <c r="B48" s="561"/>
      <c r="C48" s="562"/>
      <c r="D48" s="271" t="s">
        <v>954</v>
      </c>
      <c r="E48" s="271" t="s">
        <v>955</v>
      </c>
      <c r="F48" s="271" t="s">
        <v>956</v>
      </c>
      <c r="G48" s="271" t="s">
        <v>957</v>
      </c>
      <c r="H48" s="271" t="s">
        <v>958</v>
      </c>
      <c r="I48" s="271" t="s">
        <v>959</v>
      </c>
      <c r="J48" s="271" t="s">
        <v>960</v>
      </c>
      <c r="K48" s="271" t="s">
        <v>496</v>
      </c>
    </row>
    <row r="49" spans="1:11" ht="26.25" customHeight="1">
      <c r="A49" s="6"/>
      <c r="B49" s="564" t="s">
        <v>961</v>
      </c>
      <c r="C49" s="565"/>
      <c r="D49" s="31">
        <v>79</v>
      </c>
      <c r="E49" s="31">
        <v>115</v>
      </c>
      <c r="F49" s="31">
        <v>104</v>
      </c>
      <c r="G49" s="31">
        <v>41</v>
      </c>
      <c r="H49" s="31">
        <v>11</v>
      </c>
      <c r="I49" s="31">
        <v>17</v>
      </c>
      <c r="J49" s="31">
        <v>6</v>
      </c>
      <c r="K49" s="31">
        <f>SUM(D49:J49)</f>
        <v>373</v>
      </c>
    </row>
    <row r="50" spans="1:11">
      <c r="B50" s="352"/>
      <c r="C50" s="352"/>
    </row>
    <row r="51" spans="1:11" ht="12.75" customHeight="1">
      <c r="A51" s="6"/>
      <c r="B51" s="561"/>
      <c r="C51" s="562"/>
      <c r="D51" s="271" t="s">
        <v>954</v>
      </c>
      <c r="E51" s="271" t="s">
        <v>955</v>
      </c>
      <c r="F51" s="271" t="s">
        <v>956</v>
      </c>
      <c r="G51" s="271" t="s">
        <v>957</v>
      </c>
      <c r="H51" s="271" t="s">
        <v>958</v>
      </c>
      <c r="I51" s="271" t="s">
        <v>959</v>
      </c>
      <c r="J51" s="271" t="s">
        <v>960</v>
      </c>
      <c r="K51" s="271" t="s">
        <v>496</v>
      </c>
    </row>
    <row r="52" spans="1:11" ht="26.25" customHeight="1">
      <c r="A52" s="6"/>
      <c r="B52" s="561" t="s">
        <v>962</v>
      </c>
      <c r="C52" s="562"/>
      <c r="D52" s="31"/>
      <c r="E52" s="31"/>
      <c r="F52" s="31"/>
      <c r="G52" s="31"/>
      <c r="H52" s="31"/>
      <c r="I52" s="31"/>
      <c r="J52" s="31"/>
      <c r="K52" s="31">
        <f>SUM(D52:J52)</f>
        <v>0</v>
      </c>
    </row>
    <row r="53" spans="1:11"/>
    <row r="54" spans="1:11"/>
  </sheetData>
  <mergeCells count="44">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 ref="C30:H30"/>
    <mergeCell ref="B52:C52"/>
    <mergeCell ref="B51:C51"/>
    <mergeCell ref="B43:K43"/>
    <mergeCell ref="B42:K42"/>
    <mergeCell ref="B39:K39"/>
    <mergeCell ref="B40:K40"/>
    <mergeCell ref="B34:K34"/>
    <mergeCell ref="B41:K41"/>
    <mergeCell ref="B49:C49"/>
    <mergeCell ref="B48:C48"/>
    <mergeCell ref="B50:C50"/>
    <mergeCell ref="N36:R36"/>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s>
  <phoneticPr fontId="0" type="noConversion"/>
  <pageMargins left="0.75" right="0.75" top="1" bottom="1" header="0.5" footer="0.5"/>
  <pageSetup scale="75" orientation="portrait" r:id="rId1"/>
  <headerFooter alignWithMargins="0">
    <oddHeader>&amp;LCommon Data Set 2019-2020</oddHeader>
    <oddFooter>&amp;LCDS-I&amp;C
&amp;RPage &amp;P</oddFooter>
  </headerFooter>
  <rowBreaks count="1" manualBreakCount="1">
    <brk id="31"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zoomScaleNormal="100" workbookViewId="0">
      <selection sqref="A1:F1"/>
    </sheetView>
  </sheetViews>
  <sheetFormatPr defaultColWidth="0" defaultRowHeight="12.5" zeroHeight="1"/>
  <cols>
    <col min="1" max="1" width="3.7265625" style="4" customWidth="1"/>
    <col min="2" max="2" width="42" style="3" customWidth="1"/>
    <col min="3" max="3" width="20.26953125" style="3" customWidth="1"/>
    <col min="4" max="5" width="15.453125" style="3" customWidth="1"/>
    <col min="6" max="6" width="19.7265625" style="3" bestFit="1" customWidth="1"/>
    <col min="7" max="7" width="0.7265625" style="3" customWidth="1"/>
    <col min="8" max="16384" width="0" style="3" hidden="1"/>
  </cols>
  <sheetData>
    <row r="1" spans="1:6" ht="18">
      <c r="A1" s="572" t="s">
        <v>963</v>
      </c>
      <c r="B1" s="572"/>
      <c r="C1" s="572"/>
      <c r="D1" s="572"/>
      <c r="E1" s="572"/>
      <c r="F1" s="572"/>
    </row>
    <row r="2" spans="1:6"/>
    <row r="3" spans="1:6" ht="13">
      <c r="A3" s="189" t="s">
        <v>964</v>
      </c>
      <c r="B3" s="261" t="s">
        <v>965</v>
      </c>
    </row>
    <row r="4" spans="1:6" s="186" customFormat="1" ht="72" customHeight="1">
      <c r="A4" s="112"/>
      <c r="B4" s="473" t="s">
        <v>966</v>
      </c>
      <c r="C4" s="473"/>
      <c r="D4" s="473"/>
      <c r="E4" s="473"/>
      <c r="F4" s="473"/>
    </row>
    <row r="5" spans="1:6" ht="39" customHeight="1" thickBot="1">
      <c r="A5" s="189"/>
      <c r="B5" s="141" t="s">
        <v>967</v>
      </c>
      <c r="C5" s="141" t="s">
        <v>968</v>
      </c>
      <c r="D5" s="141" t="s">
        <v>71</v>
      </c>
      <c r="E5" s="141" t="s">
        <v>969</v>
      </c>
      <c r="F5" s="141" t="s">
        <v>970</v>
      </c>
    </row>
    <row r="6" spans="1:6" ht="13.5" thickBot="1">
      <c r="A6" s="189"/>
      <c r="B6" s="272" t="s">
        <v>971</v>
      </c>
      <c r="C6" s="273"/>
      <c r="D6" s="273"/>
      <c r="E6" s="273"/>
      <c r="F6" s="274" t="s">
        <v>972</v>
      </c>
    </row>
    <row r="7" spans="1:6" ht="13.5" thickBot="1">
      <c r="A7" s="189"/>
      <c r="B7" s="275" t="s">
        <v>973</v>
      </c>
      <c r="C7" s="276"/>
      <c r="D7" s="276"/>
      <c r="E7" s="276"/>
      <c r="F7" s="277" t="s">
        <v>974</v>
      </c>
    </row>
    <row r="8" spans="1:6" ht="13.5" thickBot="1">
      <c r="A8" s="189"/>
      <c r="B8" s="278" t="s">
        <v>975</v>
      </c>
      <c r="C8" s="276"/>
      <c r="D8" s="276"/>
      <c r="E8" s="276"/>
      <c r="F8" s="277" t="s">
        <v>976</v>
      </c>
    </row>
    <row r="9" spans="1:6" ht="13.5" thickBot="1">
      <c r="A9" s="189"/>
      <c r="B9" s="278" t="s">
        <v>977</v>
      </c>
      <c r="C9" s="276"/>
      <c r="D9" s="276"/>
      <c r="E9" s="276"/>
      <c r="F9" s="277" t="s">
        <v>978</v>
      </c>
    </row>
    <row r="10" spans="1:6" ht="13.5" thickBot="1">
      <c r="A10" s="189"/>
      <c r="B10" s="320" t="s">
        <v>979</v>
      </c>
      <c r="C10" s="276"/>
      <c r="D10" s="276"/>
      <c r="E10" s="319">
        <f>38/586</f>
        <v>6.4846416382252553E-2</v>
      </c>
      <c r="F10" s="277" t="s">
        <v>980</v>
      </c>
    </row>
    <row r="11" spans="1:6" ht="13.5" thickBot="1">
      <c r="A11" s="189"/>
      <c r="B11" s="278" t="s">
        <v>981</v>
      </c>
      <c r="C11" s="276"/>
      <c r="D11" s="276"/>
      <c r="E11" s="276"/>
      <c r="F11" s="279">
        <v>10</v>
      </c>
    </row>
    <row r="12" spans="1:6" ht="13.5" thickBot="1">
      <c r="A12" s="189"/>
      <c r="B12" s="278" t="s">
        <v>982</v>
      </c>
      <c r="C12" s="276"/>
      <c r="D12" s="276"/>
      <c r="E12" s="276"/>
      <c r="F12" s="279">
        <v>11</v>
      </c>
    </row>
    <row r="13" spans="1:6" ht="13.5" thickBot="1">
      <c r="A13" s="189"/>
      <c r="B13" s="278" t="s">
        <v>983</v>
      </c>
      <c r="C13" s="276"/>
      <c r="D13" s="276"/>
      <c r="E13" s="276"/>
      <c r="F13" s="279">
        <v>12</v>
      </c>
    </row>
    <row r="14" spans="1:6" ht="13.5" thickBot="1">
      <c r="A14" s="189"/>
      <c r="B14" s="320" t="s">
        <v>984</v>
      </c>
      <c r="C14" s="276"/>
      <c r="D14" s="276"/>
      <c r="E14" s="276"/>
      <c r="F14" s="279">
        <v>13</v>
      </c>
    </row>
    <row r="15" spans="1:6" ht="13.5" thickBot="1">
      <c r="A15" s="189"/>
      <c r="B15" s="278" t="s">
        <v>985</v>
      </c>
      <c r="C15" s="276"/>
      <c r="D15" s="276"/>
      <c r="E15" s="276"/>
      <c r="F15" s="279">
        <v>14</v>
      </c>
    </row>
    <row r="16" spans="1:6" ht="13.5" thickBot="1">
      <c r="A16" s="189"/>
      <c r="B16" s="278" t="s">
        <v>986</v>
      </c>
      <c r="C16" s="276"/>
      <c r="D16" s="276"/>
      <c r="E16" s="276"/>
      <c r="F16" s="279">
        <v>15</v>
      </c>
    </row>
    <row r="17" spans="1:6" ht="13.5" thickBot="1">
      <c r="A17" s="189"/>
      <c r="B17" s="278" t="s">
        <v>987</v>
      </c>
      <c r="C17" s="276"/>
      <c r="D17" s="276"/>
      <c r="E17" s="276"/>
      <c r="F17" s="279">
        <v>16</v>
      </c>
    </row>
    <row r="18" spans="1:6" ht="13.5" thickBot="1">
      <c r="A18" s="189"/>
      <c r="B18" s="278" t="s">
        <v>988</v>
      </c>
      <c r="C18" s="276"/>
      <c r="D18" s="276"/>
      <c r="E18" s="276"/>
      <c r="F18" s="279">
        <v>19</v>
      </c>
    </row>
    <row r="19" spans="1:6" ht="13.5" thickBot="1">
      <c r="A19" s="189"/>
      <c r="B19" s="278" t="s">
        <v>989</v>
      </c>
      <c r="C19" s="276"/>
      <c r="D19" s="276"/>
      <c r="E19" s="276"/>
      <c r="F19" s="279">
        <v>22</v>
      </c>
    </row>
    <row r="20" spans="1:6" ht="13.5" thickBot="1">
      <c r="A20" s="189"/>
      <c r="B20" s="278" t="s">
        <v>247</v>
      </c>
      <c r="C20" s="276"/>
      <c r="D20" s="276"/>
      <c r="E20" s="276"/>
      <c r="F20" s="279">
        <v>23</v>
      </c>
    </row>
    <row r="21" spans="1:6" ht="13.5" thickBot="1">
      <c r="A21" s="189"/>
      <c r="B21" s="278" t="s">
        <v>990</v>
      </c>
      <c r="C21" s="276"/>
      <c r="D21" s="276"/>
      <c r="E21" s="276"/>
      <c r="F21" s="279">
        <v>24</v>
      </c>
    </row>
    <row r="22" spans="1:6" ht="13.5" thickBot="1">
      <c r="A22" s="189"/>
      <c r="B22" s="278" t="s">
        <v>991</v>
      </c>
      <c r="C22" s="276"/>
      <c r="D22" s="276"/>
      <c r="E22" s="276"/>
      <c r="F22" s="279">
        <v>25</v>
      </c>
    </row>
    <row r="23" spans="1:6" ht="13.5" thickBot="1">
      <c r="A23" s="189"/>
      <c r="B23" s="278" t="s">
        <v>992</v>
      </c>
      <c r="C23" s="276"/>
      <c r="D23" s="276"/>
      <c r="E23" s="276"/>
      <c r="F23" s="279">
        <v>26</v>
      </c>
    </row>
    <row r="24" spans="1:6" ht="13.5" thickBot="1">
      <c r="A24" s="189"/>
      <c r="B24" s="278" t="s">
        <v>993</v>
      </c>
      <c r="C24" s="276"/>
      <c r="D24" s="276"/>
      <c r="E24" s="276"/>
      <c r="F24" s="279">
        <v>27</v>
      </c>
    </row>
    <row r="25" spans="1:6" ht="13.5" thickBot="1">
      <c r="A25" s="189"/>
      <c r="B25" s="278" t="s">
        <v>994</v>
      </c>
      <c r="C25" s="276"/>
      <c r="D25" s="276"/>
      <c r="E25" s="276"/>
      <c r="F25" s="279" t="s">
        <v>995</v>
      </c>
    </row>
    <row r="26" spans="1:6" ht="13.5" thickBot="1">
      <c r="A26" s="189"/>
      <c r="B26" s="278" t="s">
        <v>996</v>
      </c>
      <c r="C26" s="276"/>
      <c r="D26" s="276"/>
      <c r="E26" s="276"/>
      <c r="F26" s="279">
        <v>30</v>
      </c>
    </row>
    <row r="27" spans="1:6" ht="13.5" thickBot="1">
      <c r="A27" s="189"/>
      <c r="B27" s="278" t="s">
        <v>997</v>
      </c>
      <c r="C27" s="276"/>
      <c r="D27" s="276"/>
      <c r="E27" s="276"/>
      <c r="F27" s="279">
        <v>31</v>
      </c>
    </row>
    <row r="28" spans="1:6" ht="13.5" thickBot="1">
      <c r="A28" s="189"/>
      <c r="B28" s="278" t="s">
        <v>998</v>
      </c>
      <c r="C28" s="276"/>
      <c r="D28" s="276"/>
      <c r="E28" s="276"/>
      <c r="F28" s="279">
        <v>38</v>
      </c>
    </row>
    <row r="29" spans="1:6" ht="13.5" thickBot="1">
      <c r="A29" s="189"/>
      <c r="B29" s="320" t="s">
        <v>999</v>
      </c>
      <c r="C29" s="319">
        <v>1</v>
      </c>
      <c r="D29" s="319">
        <v>1</v>
      </c>
      <c r="E29" s="319">
        <f>(586-15-38)/586</f>
        <v>0.90955631399317405</v>
      </c>
      <c r="F29" s="279">
        <v>39</v>
      </c>
    </row>
    <row r="30" spans="1:6" ht="13.5" thickBot="1">
      <c r="A30" s="189"/>
      <c r="B30" s="278" t="s">
        <v>1000</v>
      </c>
      <c r="C30" s="276"/>
      <c r="D30" s="276"/>
      <c r="E30" s="276"/>
      <c r="F30" s="279">
        <v>40</v>
      </c>
    </row>
    <row r="31" spans="1:6" ht="13.5" thickBot="1">
      <c r="A31" s="189"/>
      <c r="B31" s="278" t="s">
        <v>1001</v>
      </c>
      <c r="C31" s="276"/>
      <c r="D31" s="276"/>
      <c r="E31" s="276"/>
      <c r="F31" s="279">
        <v>41</v>
      </c>
    </row>
    <row r="32" spans="1:6" ht="13.5" thickBot="1">
      <c r="A32" s="189"/>
      <c r="B32" s="278" t="s">
        <v>1002</v>
      </c>
      <c r="C32" s="276"/>
      <c r="D32" s="276"/>
      <c r="E32" s="276"/>
      <c r="F32" s="279">
        <v>42</v>
      </c>
    </row>
    <row r="33" spans="1:6" ht="25.5" thickBot="1">
      <c r="A33" s="189"/>
      <c r="B33" s="280" t="s">
        <v>1003</v>
      </c>
      <c r="C33" s="276"/>
      <c r="D33" s="276"/>
      <c r="E33" s="276"/>
      <c r="F33" s="279">
        <v>43</v>
      </c>
    </row>
    <row r="34" spans="1:6" ht="13.5" thickBot="1">
      <c r="A34" s="189"/>
      <c r="B34" s="278" t="s">
        <v>1004</v>
      </c>
      <c r="C34" s="276"/>
      <c r="D34" s="276"/>
      <c r="E34" s="276"/>
      <c r="F34" s="279">
        <v>44</v>
      </c>
    </row>
    <row r="35" spans="1:6" ht="13.5" thickBot="1">
      <c r="A35" s="189"/>
      <c r="B35" s="278" t="s">
        <v>1005</v>
      </c>
      <c r="C35" s="276"/>
      <c r="D35" s="276"/>
      <c r="E35" s="276"/>
      <c r="F35" s="279">
        <v>45</v>
      </c>
    </row>
    <row r="36" spans="1:6" ht="13.5" thickBot="1">
      <c r="A36" s="189"/>
      <c r="B36" s="278" t="s">
        <v>1006</v>
      </c>
      <c r="C36" s="276"/>
      <c r="D36" s="276"/>
      <c r="E36" s="276"/>
      <c r="F36" s="279">
        <v>46</v>
      </c>
    </row>
    <row r="37" spans="1:6" ht="13.5" thickBot="1">
      <c r="A37" s="189"/>
      <c r="B37" s="320" t="s">
        <v>1007</v>
      </c>
      <c r="C37" s="276"/>
      <c r="D37" s="276"/>
      <c r="E37" s="319">
        <f>15/586</f>
        <v>2.5597269624573378E-2</v>
      </c>
      <c r="F37" s="279">
        <v>47</v>
      </c>
    </row>
    <row r="38" spans="1:6" ht="13.5" thickBot="1">
      <c r="A38" s="189"/>
      <c r="B38" s="278" t="s">
        <v>1008</v>
      </c>
      <c r="C38" s="276"/>
      <c r="D38" s="276"/>
      <c r="E38" s="276"/>
      <c r="F38" s="279">
        <v>48</v>
      </c>
    </row>
    <row r="39" spans="1:6" ht="13.5" thickBot="1">
      <c r="A39" s="189"/>
      <c r="B39" s="278" t="s">
        <v>1009</v>
      </c>
      <c r="C39" s="276"/>
      <c r="D39" s="276"/>
      <c r="E39" s="276"/>
      <c r="F39" s="279">
        <v>49</v>
      </c>
    </row>
    <row r="40" spans="1:6" ht="13.5" thickBot="1">
      <c r="A40" s="189"/>
      <c r="B40" s="278" t="s">
        <v>1010</v>
      </c>
      <c r="C40" s="276"/>
      <c r="D40" s="276"/>
      <c r="E40" s="276"/>
      <c r="F40" s="279">
        <v>50</v>
      </c>
    </row>
    <row r="41" spans="1:6" ht="13.5" thickBot="1">
      <c r="A41" s="189"/>
      <c r="B41" s="320" t="s">
        <v>1011</v>
      </c>
      <c r="C41" s="276"/>
      <c r="D41" s="276"/>
      <c r="E41" s="276"/>
      <c r="F41" s="279">
        <v>51</v>
      </c>
    </row>
    <row r="42" spans="1:6" ht="13.5" thickBot="1">
      <c r="A42" s="189"/>
      <c r="B42" s="278" t="s">
        <v>1012</v>
      </c>
      <c r="C42" s="276"/>
      <c r="D42" s="276"/>
      <c r="E42" s="276"/>
      <c r="F42" s="279">
        <v>52</v>
      </c>
    </row>
    <row r="43" spans="1:6" ht="13.5" thickBot="1">
      <c r="A43" s="189"/>
      <c r="B43" s="278" t="s">
        <v>253</v>
      </c>
      <c r="C43" s="276"/>
      <c r="D43" s="276"/>
      <c r="E43" s="276"/>
      <c r="F43" s="279">
        <v>54</v>
      </c>
    </row>
    <row r="44" spans="1:6" ht="13">
      <c r="A44" s="189"/>
      <c r="B44" s="174" t="s">
        <v>1013</v>
      </c>
      <c r="C44" s="281"/>
      <c r="D44" s="281"/>
      <c r="E44" s="281"/>
      <c r="F44" s="282"/>
    </row>
    <row r="45" spans="1:6" ht="13">
      <c r="A45" s="189"/>
      <c r="B45" s="174" t="s">
        <v>1014</v>
      </c>
      <c r="C45" s="283">
        <f>SUM(C6:C44)</f>
        <v>1</v>
      </c>
      <c r="D45" s="283">
        <f>SUM(D6:D44)</f>
        <v>1</v>
      </c>
      <c r="E45" s="283">
        <f>SUM(E6:E44)</f>
        <v>1</v>
      </c>
      <c r="F45" s="95"/>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zoomScaleNormal="100" workbookViewId="0"/>
  </sheetViews>
  <sheetFormatPr defaultColWidth="0" defaultRowHeight="12.5" zeroHeight="1"/>
  <cols>
    <col min="1" max="1" width="88.7265625" style="296" customWidth="1"/>
    <col min="2" max="2" width="0.7265625" style="285" customWidth="1"/>
    <col min="3" max="16384" width="0" style="285" hidden="1"/>
  </cols>
  <sheetData>
    <row r="1" spans="1:1" ht="18">
      <c r="A1" s="284" t="s">
        <v>1015</v>
      </c>
    </row>
    <row r="2" spans="1:1">
      <c r="A2" s="286" t="s">
        <v>1016</v>
      </c>
    </row>
    <row r="3" spans="1:1">
      <c r="A3" s="287"/>
    </row>
    <row r="4" spans="1:1" ht="23">
      <c r="A4" s="286" t="s">
        <v>1017</v>
      </c>
    </row>
    <row r="5" spans="1:1">
      <c r="A5" s="287"/>
    </row>
    <row r="6" spans="1:1" ht="23">
      <c r="A6" s="288" t="s">
        <v>1018</v>
      </c>
    </row>
    <row r="7" spans="1:1" ht="23">
      <c r="A7" s="288" t="s">
        <v>1019</v>
      </c>
    </row>
    <row r="8" spans="1:1">
      <c r="A8" s="288" t="s">
        <v>1020</v>
      </c>
    </row>
    <row r="9" spans="1:1">
      <c r="A9" s="288"/>
    </row>
    <row r="10" spans="1:1" ht="23">
      <c r="A10" s="288" t="s">
        <v>1021</v>
      </c>
    </row>
    <row r="11" spans="1:1" ht="23">
      <c r="A11" s="288" t="s">
        <v>1022</v>
      </c>
    </row>
    <row r="12" spans="1:1" ht="34.5">
      <c r="A12" s="288" t="s">
        <v>1023</v>
      </c>
    </row>
    <row r="13" spans="1:1" ht="23">
      <c r="A13" s="288" t="s">
        <v>1024</v>
      </c>
    </row>
    <row r="14" spans="1:1" ht="23">
      <c r="A14" s="288" t="s">
        <v>1025</v>
      </c>
    </row>
    <row r="15" spans="1:1">
      <c r="A15" s="288" t="s">
        <v>1026</v>
      </c>
    </row>
    <row r="16" spans="1:1" ht="69">
      <c r="A16" s="288" t="s">
        <v>1027</v>
      </c>
    </row>
    <row r="17" spans="1:1">
      <c r="A17" s="288" t="s">
        <v>1028</v>
      </c>
    </row>
    <row r="18" spans="1:1">
      <c r="A18" s="288" t="s">
        <v>1029</v>
      </c>
    </row>
    <row r="19" spans="1:1" ht="23">
      <c r="A19" s="288" t="s">
        <v>1030</v>
      </c>
    </row>
    <row r="20" spans="1:1">
      <c r="A20" s="288" t="s">
        <v>1031</v>
      </c>
    </row>
    <row r="21" spans="1:1" ht="23">
      <c r="A21" s="289" t="s">
        <v>1032</v>
      </c>
    </row>
    <row r="22" spans="1:1">
      <c r="A22" s="290"/>
    </row>
    <row r="23" spans="1:1" ht="46">
      <c r="A23" s="288" t="s">
        <v>1033</v>
      </c>
    </row>
    <row r="24" spans="1:1">
      <c r="A24" s="288" t="s">
        <v>1034</v>
      </c>
    </row>
    <row r="25" spans="1:1">
      <c r="A25" s="288" t="s">
        <v>1035</v>
      </c>
    </row>
    <row r="26" spans="1:1" ht="23">
      <c r="A26" s="288" t="s">
        <v>1036</v>
      </c>
    </row>
    <row r="27" spans="1:1" ht="23">
      <c r="A27" s="288" t="s">
        <v>1037</v>
      </c>
    </row>
    <row r="28" spans="1:1" ht="23">
      <c r="A28" s="288" t="s">
        <v>1038</v>
      </c>
    </row>
    <row r="29" spans="1:1" ht="23">
      <c r="A29" s="288" t="s">
        <v>1039</v>
      </c>
    </row>
    <row r="30" spans="1:1" ht="23">
      <c r="A30" s="288" t="s">
        <v>1040</v>
      </c>
    </row>
    <row r="31" spans="1:1" ht="23">
      <c r="A31" s="288" t="s">
        <v>1041</v>
      </c>
    </row>
    <row r="32" spans="1:1" ht="34.5">
      <c r="A32" s="288" t="s">
        <v>1042</v>
      </c>
    </row>
    <row r="33" spans="1:1" ht="23">
      <c r="A33" s="288" t="s">
        <v>1043</v>
      </c>
    </row>
    <row r="34" spans="1:1" ht="23">
      <c r="A34" s="288" t="s">
        <v>1044</v>
      </c>
    </row>
    <row r="35" spans="1:1" ht="23">
      <c r="A35" s="288" t="s">
        <v>1045</v>
      </c>
    </row>
    <row r="36" spans="1:1" ht="23">
      <c r="A36" s="288" t="s">
        <v>1046</v>
      </c>
    </row>
    <row r="37" spans="1:1" ht="23">
      <c r="A37" s="288" t="s">
        <v>1047</v>
      </c>
    </row>
    <row r="38" spans="1:1" ht="34.5">
      <c r="A38" s="288" t="s">
        <v>1048</v>
      </c>
    </row>
    <row r="39" spans="1:1" ht="23">
      <c r="A39" s="288" t="s">
        <v>1049</v>
      </c>
    </row>
    <row r="40" spans="1:1" ht="23">
      <c r="A40" s="288" t="s">
        <v>1050</v>
      </c>
    </row>
    <row r="41" spans="1:1" ht="23">
      <c r="A41" s="288" t="s">
        <v>1051</v>
      </c>
    </row>
    <row r="42" spans="1:1" ht="34.5">
      <c r="A42" s="288" t="s">
        <v>1052</v>
      </c>
    </row>
    <row r="43" spans="1:1" ht="46">
      <c r="A43" s="288" t="s">
        <v>1053</v>
      </c>
    </row>
    <row r="44" spans="1:1">
      <c r="A44" s="288" t="s">
        <v>1054</v>
      </c>
    </row>
    <row r="45" spans="1:1" ht="23">
      <c r="A45" s="288" t="s">
        <v>1055</v>
      </c>
    </row>
    <row r="46" spans="1:1" ht="46">
      <c r="A46" s="289" t="s">
        <v>1056</v>
      </c>
    </row>
    <row r="47" spans="1:1" ht="80.5">
      <c r="A47" s="289" t="s">
        <v>1057</v>
      </c>
    </row>
    <row r="48" spans="1:1" ht="23">
      <c r="A48" s="289" t="s">
        <v>1058</v>
      </c>
    </row>
    <row r="49" spans="1:1">
      <c r="A49" s="288" t="s">
        <v>1059</v>
      </c>
    </row>
    <row r="50" spans="1:1" ht="23">
      <c r="A50" s="288" t="s">
        <v>1060</v>
      </c>
    </row>
    <row r="51" spans="1:1" ht="34.5">
      <c r="A51" s="288" t="s">
        <v>1061</v>
      </c>
    </row>
    <row r="52" spans="1:1" ht="23">
      <c r="A52" s="288" t="s">
        <v>1062</v>
      </c>
    </row>
    <row r="53" spans="1:1" ht="46">
      <c r="A53" s="288" t="s">
        <v>1063</v>
      </c>
    </row>
    <row r="54" spans="1:1">
      <c r="A54" s="288" t="s">
        <v>1064</v>
      </c>
    </row>
    <row r="55" spans="1:1" ht="34.5">
      <c r="A55" s="288" t="s">
        <v>1065</v>
      </c>
    </row>
    <row r="56" spans="1:1" ht="34.5">
      <c r="A56" s="288" t="s">
        <v>1066</v>
      </c>
    </row>
    <row r="57" spans="1:1" ht="34.5">
      <c r="A57" s="288" t="s">
        <v>1067</v>
      </c>
    </row>
    <row r="58" spans="1:1" ht="34.5">
      <c r="A58" s="288" t="s">
        <v>1068</v>
      </c>
    </row>
    <row r="59" spans="1:1" ht="34.5">
      <c r="A59" s="288" t="s">
        <v>1069</v>
      </c>
    </row>
    <row r="60" spans="1:1" ht="23">
      <c r="A60" s="288" t="s">
        <v>1070</v>
      </c>
    </row>
    <row r="61" spans="1:1">
      <c r="A61" s="288" t="s">
        <v>1071</v>
      </c>
    </row>
    <row r="62" spans="1:1" ht="23">
      <c r="A62" s="288" t="s">
        <v>1072</v>
      </c>
    </row>
    <row r="63" spans="1:1" ht="23">
      <c r="A63" s="288" t="s">
        <v>1073</v>
      </c>
    </row>
    <row r="64" spans="1:1" ht="23">
      <c r="A64" s="288" t="s">
        <v>1074</v>
      </c>
    </row>
    <row r="65" spans="1:1" ht="46">
      <c r="A65" s="288" t="s">
        <v>1075</v>
      </c>
    </row>
    <row r="66" spans="1:1">
      <c r="A66" s="288" t="s">
        <v>1076</v>
      </c>
    </row>
    <row r="67" spans="1:1">
      <c r="A67" s="288" t="s">
        <v>1077</v>
      </c>
    </row>
    <row r="68" spans="1:1" ht="34.5">
      <c r="A68" s="288" t="s">
        <v>1078</v>
      </c>
    </row>
    <row r="69" spans="1:1" ht="23">
      <c r="A69" s="288" t="s">
        <v>1079</v>
      </c>
    </row>
    <row r="70" spans="1:1" ht="23">
      <c r="A70" s="288" t="s">
        <v>1080</v>
      </c>
    </row>
    <row r="71" spans="1:1" ht="23">
      <c r="A71" s="288" t="s">
        <v>1081</v>
      </c>
    </row>
    <row r="72" spans="1:1">
      <c r="A72" s="288" t="s">
        <v>1082</v>
      </c>
    </row>
    <row r="73" spans="1:1">
      <c r="A73" s="288" t="s">
        <v>1083</v>
      </c>
    </row>
    <row r="74" spans="1:1" ht="23">
      <c r="A74" s="288" t="s">
        <v>1084</v>
      </c>
    </row>
    <row r="75" spans="1:1" ht="23">
      <c r="A75" s="288" t="s">
        <v>1085</v>
      </c>
    </row>
    <row r="76" spans="1:1" ht="23">
      <c r="A76" s="288" t="s">
        <v>1086</v>
      </c>
    </row>
    <row r="77" spans="1:1">
      <c r="A77" s="288"/>
    </row>
    <row r="78" spans="1:1">
      <c r="A78" s="288" t="s">
        <v>1087</v>
      </c>
    </row>
    <row r="79" spans="1:1" ht="23">
      <c r="A79" s="288" t="s">
        <v>1088</v>
      </c>
    </row>
    <row r="80" spans="1:1" ht="46">
      <c r="A80" s="289" t="s">
        <v>1089</v>
      </c>
    </row>
    <row r="81" spans="1:1" ht="23">
      <c r="A81" s="288" t="s">
        <v>1090</v>
      </c>
    </row>
    <row r="82" spans="1:1" ht="23">
      <c r="A82" s="288" t="s">
        <v>1091</v>
      </c>
    </row>
    <row r="83" spans="1:1">
      <c r="A83" s="287"/>
    </row>
    <row r="84" spans="1:1" ht="34.5">
      <c r="A84" s="289" t="s">
        <v>1092</v>
      </c>
    </row>
    <row r="85" spans="1:1">
      <c r="A85" s="290"/>
    </row>
    <row r="86" spans="1:1" ht="23.5">
      <c r="A86" s="291" t="s">
        <v>1093</v>
      </c>
    </row>
    <row r="87" spans="1:1" ht="23">
      <c r="A87" s="288" t="s">
        <v>1094</v>
      </c>
    </row>
    <row r="88" spans="1:1">
      <c r="A88" s="288" t="s">
        <v>1095</v>
      </c>
    </row>
    <row r="89" spans="1:1" ht="23">
      <c r="A89" s="288" t="s">
        <v>1096</v>
      </c>
    </row>
    <row r="90" spans="1:1" ht="23">
      <c r="A90" s="288" t="s">
        <v>1097</v>
      </c>
    </row>
    <row r="91" spans="1:1" ht="23">
      <c r="A91" s="288" t="s">
        <v>1098</v>
      </c>
    </row>
    <row r="92" spans="1:1" ht="23">
      <c r="A92" s="288" t="s">
        <v>1099</v>
      </c>
    </row>
    <row r="93" spans="1:1" ht="23">
      <c r="A93" s="288" t="s">
        <v>1100</v>
      </c>
    </row>
    <row r="94" spans="1:1" ht="34.5">
      <c r="A94" s="288" t="s">
        <v>1101</v>
      </c>
    </row>
    <row r="95" spans="1:1" ht="23">
      <c r="A95" s="288" t="s">
        <v>1102</v>
      </c>
    </row>
    <row r="96" spans="1:1" ht="23">
      <c r="A96" s="288" t="s">
        <v>1103</v>
      </c>
    </row>
    <row r="97" spans="1:1">
      <c r="A97" s="287"/>
    </row>
    <row r="98" spans="1:1" ht="35">
      <c r="A98" s="292" t="s">
        <v>1104</v>
      </c>
    </row>
    <row r="99" spans="1:1">
      <c r="A99" s="287"/>
    </row>
    <row r="100" spans="1:1" ht="35">
      <c r="A100" s="292" t="s">
        <v>1105</v>
      </c>
    </row>
    <row r="101" spans="1:1">
      <c r="A101" s="293"/>
    </row>
    <row r="102" spans="1:1" ht="35">
      <c r="A102" s="292" t="s">
        <v>1106</v>
      </c>
    </row>
    <row r="103" spans="1:1">
      <c r="A103" s="288"/>
    </row>
    <row r="104" spans="1:1" ht="23">
      <c r="A104" s="288" t="s">
        <v>1107</v>
      </c>
    </row>
    <row r="105" spans="1:1" ht="23">
      <c r="A105" s="288" t="s">
        <v>1108</v>
      </c>
    </row>
    <row r="106" spans="1:1" ht="34.5">
      <c r="A106" s="288" t="s">
        <v>1109</v>
      </c>
    </row>
    <row r="107" spans="1:1">
      <c r="A107" s="288" t="s">
        <v>1110</v>
      </c>
    </row>
    <row r="108" spans="1:1" ht="23">
      <c r="A108" s="288" t="s">
        <v>1111</v>
      </c>
    </row>
    <row r="109" spans="1:1" ht="23">
      <c r="A109" s="288" t="s">
        <v>1112</v>
      </c>
    </row>
    <row r="110" spans="1:1" ht="34.5">
      <c r="A110" s="288" t="s">
        <v>1113</v>
      </c>
    </row>
    <row r="111" spans="1:1" ht="23">
      <c r="A111" s="288" t="s">
        <v>1114</v>
      </c>
    </row>
    <row r="112" spans="1:1" ht="57.5">
      <c r="A112" s="288" t="s">
        <v>1115</v>
      </c>
    </row>
    <row r="113" spans="1:1" ht="23">
      <c r="A113" s="288" t="s">
        <v>1116</v>
      </c>
    </row>
    <row r="114" spans="1:1" ht="23">
      <c r="A114" s="288" t="s">
        <v>1117</v>
      </c>
    </row>
    <row r="115" spans="1:1" ht="23">
      <c r="A115" s="288" t="s">
        <v>1118</v>
      </c>
    </row>
    <row r="116" spans="1:1" ht="34.5">
      <c r="A116" s="288" t="s">
        <v>1119</v>
      </c>
    </row>
    <row r="117" spans="1:1" ht="57.5">
      <c r="A117" s="288" t="s">
        <v>1120</v>
      </c>
    </row>
    <row r="118" spans="1:1" ht="23">
      <c r="A118" s="288" t="s">
        <v>1121</v>
      </c>
    </row>
    <row r="119" spans="1:1" ht="23">
      <c r="A119" s="288" t="s">
        <v>1122</v>
      </c>
    </row>
    <row r="120" spans="1:1" ht="23">
      <c r="A120" s="288" t="s">
        <v>1123</v>
      </c>
    </row>
    <row r="121" spans="1:1">
      <c r="A121" s="288" t="s">
        <v>1124</v>
      </c>
    </row>
    <row r="122" spans="1:1" ht="23">
      <c r="A122" s="288" t="s">
        <v>1125</v>
      </c>
    </row>
    <row r="123" spans="1:1" ht="46">
      <c r="A123" s="288" t="s">
        <v>1126</v>
      </c>
    </row>
    <row r="124" spans="1:1" ht="23">
      <c r="A124" s="288" t="s">
        <v>1127</v>
      </c>
    </row>
    <row r="125" spans="1:1" ht="23">
      <c r="A125" s="288" t="s">
        <v>1128</v>
      </c>
    </row>
    <row r="126" spans="1:1" ht="34.5">
      <c r="A126" s="288" t="s">
        <v>1129</v>
      </c>
    </row>
    <row r="127" spans="1:1">
      <c r="A127" s="288"/>
    </row>
    <row r="128" spans="1:1" ht="23">
      <c r="A128" s="288" t="s">
        <v>1130</v>
      </c>
    </row>
    <row r="129" spans="1:1" ht="23">
      <c r="A129" s="288" t="s">
        <v>1131</v>
      </c>
    </row>
    <row r="130" spans="1:1">
      <c r="A130" s="288" t="s">
        <v>1132</v>
      </c>
    </row>
    <row r="131" spans="1:1" ht="23">
      <c r="A131" s="288" t="s">
        <v>1133</v>
      </c>
    </row>
    <row r="132" spans="1:1">
      <c r="A132" s="288"/>
    </row>
    <row r="133" spans="1:1" ht="23">
      <c r="A133" s="288" t="s">
        <v>1134</v>
      </c>
    </row>
    <row r="134" spans="1:1">
      <c r="A134" s="287"/>
    </row>
    <row r="135" spans="1:1">
      <c r="A135" s="288" t="s">
        <v>1135</v>
      </c>
    </row>
    <row r="136" spans="1:1" ht="23">
      <c r="A136" s="288" t="s">
        <v>1136</v>
      </c>
    </row>
    <row r="137" spans="1:1" ht="23">
      <c r="A137" s="288" t="s">
        <v>1137</v>
      </c>
    </row>
    <row r="138" spans="1:1" ht="23">
      <c r="A138" s="288" t="s">
        <v>1138</v>
      </c>
    </row>
    <row r="139" spans="1:1" ht="23">
      <c r="A139" s="288" t="s">
        <v>1139</v>
      </c>
    </row>
    <row r="140" spans="1:1" ht="23">
      <c r="A140" s="288" t="s">
        <v>1140</v>
      </c>
    </row>
    <row r="141" spans="1:1">
      <c r="A141" s="288" t="s">
        <v>1141</v>
      </c>
    </row>
    <row r="142" spans="1:1">
      <c r="A142" s="288" t="s">
        <v>1142</v>
      </c>
    </row>
    <row r="143" spans="1:1" ht="23">
      <c r="A143" s="288" t="s">
        <v>1143</v>
      </c>
    </row>
    <row r="144" spans="1:1" ht="34.5">
      <c r="A144" s="288" t="s">
        <v>1144</v>
      </c>
    </row>
    <row r="145" spans="1:1" ht="13">
      <c r="A145" s="294"/>
    </row>
    <row r="146" spans="1:1" ht="13">
      <c r="A146" s="294"/>
    </row>
    <row r="147" spans="1:1" ht="14">
      <c r="A147" s="295" t="s">
        <v>1145</v>
      </c>
    </row>
    <row r="148" spans="1:1" ht="13">
      <c r="A148" s="294"/>
    </row>
    <row r="149" spans="1:1" ht="34.5">
      <c r="A149" s="288" t="s">
        <v>1146</v>
      </c>
    </row>
    <row r="150" spans="1:1">
      <c r="A150" s="288"/>
    </row>
    <row r="151" spans="1:1" ht="23">
      <c r="A151" s="288" t="s">
        <v>1147</v>
      </c>
    </row>
    <row r="152" spans="1:1">
      <c r="A152" s="287"/>
    </row>
    <row r="153" spans="1:1" ht="34.5">
      <c r="A153" s="288" t="s">
        <v>1148</v>
      </c>
    </row>
    <row r="154" spans="1:1">
      <c r="A154" s="287"/>
    </row>
    <row r="155" spans="1:1" ht="23">
      <c r="A155" s="288" t="s">
        <v>1149</v>
      </c>
    </row>
    <row r="156" spans="1:1">
      <c r="A156" s="287"/>
    </row>
    <row r="157" spans="1:1">
      <c r="A157" s="288" t="s">
        <v>1150</v>
      </c>
    </row>
    <row r="158" spans="1:1">
      <c r="A158" s="287"/>
    </row>
    <row r="159" spans="1:1" ht="34.5">
      <c r="A159" s="288" t="s">
        <v>1151</v>
      </c>
    </row>
    <row r="160" spans="1:1">
      <c r="A160" s="287"/>
    </row>
    <row r="161" spans="1:1" ht="23">
      <c r="A161" s="288" t="s">
        <v>1152</v>
      </c>
    </row>
    <row r="162" spans="1:1">
      <c r="A162" s="287"/>
    </row>
    <row r="163" spans="1:1" ht="23">
      <c r="A163" s="288" t="s">
        <v>1153</v>
      </c>
    </row>
    <row r="164" spans="1:1">
      <c r="A164" s="287"/>
    </row>
    <row r="165" spans="1:1" ht="46">
      <c r="A165" s="288" t="s">
        <v>1154</v>
      </c>
    </row>
    <row r="166" spans="1:1">
      <c r="A166" s="287"/>
    </row>
    <row r="167" spans="1:1">
      <c r="A167" s="288" t="s">
        <v>724</v>
      </c>
    </row>
    <row r="168" spans="1:1">
      <c r="A168" s="288"/>
    </row>
    <row r="169" spans="1:1">
      <c r="A169"/>
    </row>
    <row r="170" spans="1:1">
      <c r="A170" s="287" t="s">
        <v>1155</v>
      </c>
    </row>
    <row r="171" spans="1:1">
      <c r="A171" s="287" t="s">
        <v>1156</v>
      </c>
    </row>
    <row r="172" spans="1:1">
      <c r="A172" s="287" t="s">
        <v>1157</v>
      </c>
    </row>
    <row r="173" spans="1:1">
      <c r="A173" s="287" t="s">
        <v>1158</v>
      </c>
    </row>
    <row r="174" spans="1:1">
      <c r="A174" s="287" t="s">
        <v>1159</v>
      </c>
    </row>
    <row r="175" spans="1:1">
      <c r="A175" s="287" t="s">
        <v>1160</v>
      </c>
    </row>
    <row r="176" spans="1:1">
      <c r="A176" s="287" t="s">
        <v>1161</v>
      </c>
    </row>
    <row r="177" spans="1:1">
      <c r="A177" s="287" t="s">
        <v>1162</v>
      </c>
    </row>
    <row r="178" spans="1:1">
      <c r="A178" s="287" t="s">
        <v>1163</v>
      </c>
    </row>
    <row r="179" spans="1:1">
      <c r="A179"/>
    </row>
    <row r="180" spans="1:1">
      <c r="A180" s="287"/>
    </row>
    <row r="181" spans="1:1" ht="23">
      <c r="A181" s="288" t="s">
        <v>1164</v>
      </c>
    </row>
    <row r="182" spans="1:1">
      <c r="A182" s="287"/>
    </row>
    <row r="183" spans="1:1" ht="23">
      <c r="A183" s="288" t="s">
        <v>1165</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A02DB3DA52284BAEFD49670CE686EE" ma:contentTypeVersion="15" ma:contentTypeDescription="Create a new document." ma:contentTypeScope="" ma:versionID="b34153c9787207788b1474fb562a9050">
  <xsd:schema xmlns:xsd="http://www.w3.org/2001/XMLSchema" xmlns:xs="http://www.w3.org/2001/XMLSchema" xmlns:p="http://schemas.microsoft.com/office/2006/metadata/properties" xmlns:ns2="0898a3e8-e5dc-489c-8e06-779e4f856960" xmlns:ns3="4c186790-2fb1-42cd-9093-809e6173b095" targetNamespace="http://schemas.microsoft.com/office/2006/metadata/properties" ma:root="true" ma:fieldsID="9db2bd4a294bbfb6d2f2fc3fb6b1938b" ns2:_="" ns3:_="">
    <xsd:import namespace="0898a3e8-e5dc-489c-8e06-779e4f856960"/>
    <xsd:import namespace="4c186790-2fb1-42cd-9093-809e6173b09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98a3e8-e5dc-489c-8e06-779e4f8569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0802d48-639a-4f8a-9596-4147d08fa1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186790-2fb1-42cd-9093-809e6173b09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585907-9f15-4c02-a408-cce9d42f332a}" ma:internalName="TaxCatchAll" ma:showField="CatchAllData" ma:web="4c186790-2fb1-42cd-9093-809e6173b0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898a3e8-e5dc-489c-8e06-779e4f856960">
      <Terms xmlns="http://schemas.microsoft.com/office/infopath/2007/PartnerControls"/>
    </lcf76f155ced4ddcb4097134ff3c332f>
    <TaxCatchAll xmlns="4c186790-2fb1-42cd-9093-809e6173b095" xsi:nil="true"/>
  </documentManagement>
</p:properties>
</file>

<file path=customXml/itemProps1.xml><?xml version="1.0" encoding="utf-8"?>
<ds:datastoreItem xmlns:ds="http://schemas.openxmlformats.org/officeDocument/2006/customXml" ds:itemID="{F3651663-10C7-4D75-B4B4-8593950EA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98a3e8-e5dc-489c-8e06-779e4f856960"/>
    <ds:schemaRef ds:uri="4c186790-2fb1-42cd-9093-809e6173b0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8D597D-6C9E-46F0-AC1E-E7AAB27C1867}">
  <ds:schemaRefs>
    <ds:schemaRef ds:uri="http://schemas.microsoft.com/sharepoint/v3/contenttype/forms"/>
  </ds:schemaRefs>
</ds:datastoreItem>
</file>

<file path=customXml/itemProps3.xml><?xml version="1.0" encoding="utf-8"?>
<ds:datastoreItem xmlns:ds="http://schemas.openxmlformats.org/officeDocument/2006/customXml" ds:itemID="{439AA09F-2A9E-4207-AB17-C3BEAF5276AF}">
  <ds:schemaRefs>
    <ds:schemaRef ds:uri="http://schemas.microsoft.com/office/2006/metadata/properties"/>
    <ds:schemaRef ds:uri="http://schemas.microsoft.com/office/infopath/2007/PartnerControls"/>
    <ds:schemaRef ds:uri="0898a3e8-e5dc-489c-8e06-779e4f856960"/>
    <ds:schemaRef ds:uri="4c186790-2fb1-42cd-9093-809e6173b0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Manager/>
  <Company>Your Company Name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tony</dc:creator>
  <cp:keywords/>
  <dc:description/>
  <cp:lastModifiedBy>Tyrome Turner</cp:lastModifiedBy>
  <cp:revision/>
  <cp:lastPrinted>2022-10-27T21:00:11Z</cp:lastPrinted>
  <dcterms:created xsi:type="dcterms:W3CDTF">2001-06-11T17:38:48Z</dcterms:created>
  <dcterms:modified xsi:type="dcterms:W3CDTF">2022-10-31T10:59:29Z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0x01010031A02DB3DA52284BAEFD49670CE686EE</vt:lpwstr>
  </property>
  <property fmtid="{D5CDD505-2E9C-101B-9397-08002B2CF9AE}" pid="3" name="MediaServiceImageTags">
    <vt:lpwstr/>
  </property>
</Properties>
</file>